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hidePivotFieldList="1" defaultThemeVersion="166925"/>
  <mc:AlternateContent xmlns:mc="http://schemas.openxmlformats.org/markup-compatibility/2006">
    <mc:Choice Requires="x15">
      <x15ac:absPath xmlns:x15ac="http://schemas.microsoft.com/office/spreadsheetml/2010/11/ac" url="C:\Users\57300\OneDrive - Agencia Nacional De Tierras - ANT (1)\Escritorio\ANT\INFORMES\Informe PQRS- Complementario II Sem 2021\"/>
    </mc:Choice>
  </mc:AlternateContent>
  <xr:revisionPtr revIDLastSave="0" documentId="13_ncr:1_{5F5B9F8E-2DE2-4B2D-82B7-796851C29848}" xr6:coauthVersionLast="47" xr6:coauthVersionMax="47" xr10:uidLastSave="{00000000-0000-0000-0000-000000000000}"/>
  <bookViews>
    <workbookView xWindow="-120" yWindow="-120" windowWidth="20730" windowHeight="11160" xr2:uid="{00000000-000D-0000-FFFF-FFFF00000000}"/>
  </bookViews>
  <sheets>
    <sheet name="Hoja1" sheetId="1" r:id="rId1"/>
    <sheet name="Hoja4"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69" i="1" l="1"/>
  <c r="I68" i="1"/>
  <c r="I67" i="1"/>
  <c r="I65" i="1"/>
  <c r="I63" i="1"/>
  <c r="I62" i="1"/>
  <c r="I61" i="1"/>
  <c r="I60" i="1"/>
  <c r="I59" i="1"/>
  <c r="I58" i="1"/>
  <c r="I57" i="1"/>
  <c r="I56" i="1"/>
  <c r="I54" i="1" l="1"/>
  <c r="I53" i="1"/>
  <c r="I50" i="1"/>
  <c r="I52" i="1"/>
  <c r="I49" i="1"/>
  <c r="I48" i="1"/>
  <c r="I47" i="1"/>
  <c r="I43" i="1"/>
  <c r="I42" i="1"/>
  <c r="I41" i="1" l="1"/>
  <c r="I40" i="1"/>
  <c r="I39" i="1"/>
  <c r="I38" i="1"/>
  <c r="I33" i="1"/>
  <c r="I32" i="1"/>
  <c r="I27" i="1"/>
  <c r="I26" i="1"/>
  <c r="I20" i="1"/>
  <c r="I18" i="1"/>
  <c r="I16" i="1"/>
  <c r="I36" i="1"/>
  <c r="I35" i="1" l="1"/>
  <c r="I29" i="1"/>
  <c r="I30" i="1"/>
  <c r="I34" i="1"/>
  <c r="I28" i="1"/>
  <c r="I25" i="1" l="1"/>
  <c r="I24" i="1"/>
  <c r="I23" i="1"/>
  <c r="I22" i="1"/>
  <c r="I21" i="1"/>
  <c r="I3" i="1" l="1"/>
</calcChain>
</file>

<file path=xl/sharedStrings.xml><?xml version="1.0" encoding="utf-8"?>
<sst xmlns="http://schemas.openxmlformats.org/spreadsheetml/2006/main" count="888" uniqueCount="240">
  <si>
    <t xml:space="preserve">ITEM </t>
  </si>
  <si>
    <t>RADICADO DE ENTRADA</t>
  </si>
  <si>
    <t>FECHA DE RADICADO</t>
  </si>
  <si>
    <t xml:space="preserve">REMITENTE </t>
  </si>
  <si>
    <t>TIPO DE DOCUMENTO ACTUAL</t>
  </si>
  <si>
    <t xml:space="preserve">DEPENDENCIA ACTUAL </t>
  </si>
  <si>
    <t xml:space="preserve">FORMA DE ENVIO </t>
  </si>
  <si>
    <t>TIEMPO DE RESPUESTA (DIAS)</t>
  </si>
  <si>
    <t xml:space="preserve">VINCULACION A EXPEDIENTE DIGITAL PETICIONES </t>
  </si>
  <si>
    <t>EFICACIA</t>
  </si>
  <si>
    <t xml:space="preserve">CALIDAD DE LA RESPUESTA </t>
  </si>
  <si>
    <t xml:space="preserve">SOPORTE DE ENVIO RESPUESTA </t>
  </si>
  <si>
    <t xml:space="preserve">FECHA DE ENVIO DE LA GUIA </t>
  </si>
  <si>
    <t xml:space="preserve">FECHA DE ENTREGA AL PETICIONARIO </t>
  </si>
  <si>
    <t xml:space="preserve">OBSERVACIONES </t>
  </si>
  <si>
    <t>220 - SUBDIRECCION DE SISTEMAS DE INFORMACION DE TIERRAS</t>
  </si>
  <si>
    <t>RADICADO DE SALIDA PARA VERIFICACION DEL CERTIFICADO DE ENVIO</t>
  </si>
  <si>
    <t>RESPUESTA EN TERMINO</t>
  </si>
  <si>
    <t>MEDIO DE RECEPCION 2</t>
  </si>
  <si>
    <t xml:space="preserve">TIPO DOCUMENTAL </t>
  </si>
  <si>
    <t>103 - OFICINA JURIDICA</t>
  </si>
  <si>
    <t>310 - SUBDIRECCION DE SEGURIDAD JURIDICA</t>
  </si>
  <si>
    <t>300 - DIRECCION DE GESTION JURIDICA DE TIERRAS</t>
  </si>
  <si>
    <t>430 - SUBDIRECCION DE ADMINISTRACION DE TIERRAS DE LA NACION</t>
  </si>
  <si>
    <t>620 - SUBDIRECCION ADMINISTRATIVA Y FINANCIERA</t>
  </si>
  <si>
    <t>420 - SUBDIRECCION DE ACCESO A TIERRAS POR DEMANDA Y DESCONGESTION</t>
  </si>
  <si>
    <t>320 - SUBDIRECCION DE PROCESOS AGRARIOS Y GESTION JURIDICA</t>
  </si>
  <si>
    <t>VERIFICACION RADICADO DE ENTRADA</t>
  </si>
  <si>
    <t>VERIFICACION RADICADO DE SALIDA</t>
  </si>
  <si>
    <t>INFORMACION INICIAL</t>
  </si>
  <si>
    <t>NO</t>
  </si>
  <si>
    <t xml:space="preserve">Se realiza verificacion de la muestra. La peticion fue atendida respondiendo los puntos solicitados por el ciudadano y dentro de los tiempos señalados en el Decreto 491/2020. </t>
  </si>
  <si>
    <t xml:space="preserve">Se realiza verificacion de la muestra. Se observa que la peticion fue contestada al ciudadano dentro del termino dispuesto por el Decreto 491 de 2020. </t>
  </si>
  <si>
    <t>MARIA RUTH PAEZ SERRANO</t>
  </si>
  <si>
    <t>FISICO</t>
  </si>
  <si>
    <t>SOLICITUD DE COPIAS</t>
  </si>
  <si>
    <t>CORREO FISICO RA350241529CO</t>
  </si>
  <si>
    <t xml:space="preserve">CORRECTO </t>
  </si>
  <si>
    <t>SI</t>
  </si>
  <si>
    <t>CORREO CERTIFICADO RA350241529CO</t>
  </si>
  <si>
    <t>20216201623451.</t>
  </si>
  <si>
    <t xml:space="preserve">Se realiza la verificacion encontrando que la ANT respondio al ciudadano conforme lo solicitado y en el tiempo correcto.- </t>
  </si>
  <si>
    <t xml:space="preserve">JUAN ERNESTO SANCHEZ GUEVARA  </t>
  </si>
  <si>
    <t xml:space="preserve">ALVARO ANDRES RAMIREZ HUERTAS  </t>
  </si>
  <si>
    <t xml:space="preserve">NIDIA JOHANA GONZALEZ OCHOA  </t>
  </si>
  <si>
    <t xml:space="preserve">ANDRES PERDOMO  </t>
  </si>
  <si>
    <t>DANIEL FLOREZ ESTOR</t>
  </si>
  <si>
    <t>PABLO EMILIO GUIZA</t>
  </si>
  <si>
    <t xml:space="preserve">LUIS GONZAGA NARANJO GRAJALES  </t>
  </si>
  <si>
    <t xml:space="preserve">PAR INCODER EN LIQUIDACION  </t>
  </si>
  <si>
    <t xml:space="preserve">PARQUES NACIONALES NATURALES DE COLOMBIA  </t>
  </si>
  <si>
    <t xml:space="preserve">MARIA CELINA CAÑIZAREZ  </t>
  </si>
  <si>
    <t xml:space="preserve">ADRIANA PATRICIA REY RODRIGUEZ  </t>
  </si>
  <si>
    <t xml:space="preserve">WILLIAM RICARDO ROSAS LIZARAZO  </t>
  </si>
  <si>
    <t xml:space="preserve">YULIANA OLAYA GUTIERREZ  </t>
  </si>
  <si>
    <t xml:space="preserve">UNIDAD ADMINISTRATIVA ESPECIAL DE GESTION DE  RESTITUCION DE TIERRAS DESPOJADAS - MOCOA PUTUMAYO UNIDAD DE RESTITUCION DE TIERRAS MOCOA - PUTUMAYO </t>
  </si>
  <si>
    <t xml:space="preserve">ZORAIDA OVIEDO GOMEZ  </t>
  </si>
  <si>
    <t xml:space="preserve">JULIO EDUARDO CASTRO HERNANDEZ  </t>
  </si>
  <si>
    <t xml:space="preserve">VIVIAN TORRES  </t>
  </si>
  <si>
    <t xml:space="preserve">LEIDY JOHANNA CARDONA HERRERA  </t>
  </si>
  <si>
    <t xml:space="preserve">LUCIEN DIMITRIW CALDERON BRAVO  </t>
  </si>
  <si>
    <t xml:space="preserve">ORDENAMIENTO SOCIAL DE LA PROPIEDAD  </t>
  </si>
  <si>
    <t xml:space="preserve">CONCECIONARIO YUMA  </t>
  </si>
  <si>
    <t>MARIA ANGELICA RIANO CIFUENTES</t>
  </si>
  <si>
    <t xml:space="preserve">FLOR ALBA ROBINSON  </t>
  </si>
  <si>
    <t xml:space="preserve">LUIS ORLANDO GARCIA  </t>
  </si>
  <si>
    <t xml:space="preserve">IVAN DARIO PALACIOS R  </t>
  </si>
  <si>
    <t xml:space="preserve">JUZGADO PRIMERO PROMISCUO MUNICIPAL PAIPA-BOYACA  </t>
  </si>
  <si>
    <t xml:space="preserve">ALVARO CUERO AGUDELO  </t>
  </si>
  <si>
    <t xml:space="preserve">EDGAR ALFONSO FAJARDO  </t>
  </si>
  <si>
    <t xml:space="preserve">JUAN PACHECO </t>
  </si>
  <si>
    <t xml:space="preserve">JUZGADO01 PROMISCUO MUNICIPAL BOYACA COMBITA  </t>
  </si>
  <si>
    <t>JAIRO EDUARDO MUÑOZ HERRERA</t>
  </si>
  <si>
    <t xml:space="preserve">LINO MACARIO BURBANO  </t>
  </si>
  <si>
    <t>BORIS ENRIQUE PALENCIA POLANCO</t>
  </si>
  <si>
    <t>EMILSE JIMENEZ BARRERA</t>
  </si>
  <si>
    <t xml:space="preserve">MARIA CELINA GARCIA MONTEJO  </t>
  </si>
  <si>
    <t xml:space="preserve">MARIA ALBERTINA AGUIRRE ALVARADO  </t>
  </si>
  <si>
    <t xml:space="preserve">JUZGADO PROMISCUO MUNICIPAL SAMACA BOYACA  </t>
  </si>
  <si>
    <t>ALONSO ANTONIO DANIES SILVA</t>
  </si>
  <si>
    <t xml:space="preserve">JAIDER YARURO DONADO  </t>
  </si>
  <si>
    <t xml:space="preserve">DORA MARIA MARTIN DE MARTINEZ  </t>
  </si>
  <si>
    <t>CORREO ELECTRONICO</t>
  </si>
  <si>
    <t xml:space="preserve">Se realiza verificacion de la muestra y se observa que a la fecha no ha sido proferida respuesta al radicado. Se observa proyecto de respuesta, memorando N° 20222200190401, de fecha 03032022, sin embargo, no se observa firma en dicho memorando asi como tampoco se observa constancia de envio. Asicionalmente, ya ha transcurrido en exceso el termino de 20 dias que otorga la el Decreto 491/2020 para dar respuesta a las peticiones de docuemntos.  </t>
  </si>
  <si>
    <t>NO REGISTRA</t>
  </si>
  <si>
    <t xml:space="preserve">NO REGISTRA </t>
  </si>
  <si>
    <t>500 - DIRECCION DE ASUNTOS ETNICOS</t>
  </si>
  <si>
    <t>SOLICITUD DOCUMENTOS</t>
  </si>
  <si>
    <r>
      <t xml:space="preserve">Realizada la verificacion de la muestra se observa respuesta proferida con radicado N° 20226200015921, del 14/01/2022, sin embrago, en el historico se señala: </t>
    </r>
    <r>
      <rPr>
        <i/>
        <sz val="10"/>
        <color theme="1"/>
        <rFont val="Arial"/>
        <family val="2"/>
      </rPr>
      <t>"ENVIADO POR INFO"</t>
    </r>
    <r>
      <rPr>
        <sz val="10"/>
        <color theme="1"/>
        <rFont val="Arial"/>
        <family val="2"/>
      </rPr>
      <t xml:space="preserve">, sin embargo no se logra observar el soporte de de dicho envio y recibido para poder constatar la entrega efectiva de la respuesta al peticionario, maxime cuando se trataba de una completitud de informacion. </t>
    </r>
  </si>
  <si>
    <t xml:space="preserve">RESPUESTA DERECHO DE PETICION </t>
  </si>
  <si>
    <t xml:space="preserve">NO APLICA </t>
  </si>
  <si>
    <t>NO APLICA</t>
  </si>
  <si>
    <t xml:space="preserve">Realizada la validacion de la muestra se observa que se trata de la respuesta a una solicitud realizada por la ANT, en ese orden de ideas el radicado no requiere respuesta tal como se indica en el historico del proceso. </t>
  </si>
  <si>
    <t xml:space="preserve">Se trata de un oficio de un Juzgado para pronunciarse dentro de un proceso Verval de saneamiento titulacion. Adicionalmente se observa respuesta de fecha 19/12/2021 y en el historico se observa la anotacion "ENVIO PARA CARGUE DE CERTIFICADO", sin embargo, el mismo no aparece lo que no permite identificar el termino de la respuesta. </t>
  </si>
  <si>
    <t>DERECHO DE PETICION</t>
  </si>
  <si>
    <t>20222200137021.</t>
  </si>
  <si>
    <t xml:space="preserve">SI </t>
  </si>
  <si>
    <t>CORREO FISICO</t>
  </si>
  <si>
    <t xml:space="preserve">SOLICITUD DE INFORMACION </t>
  </si>
  <si>
    <t>Se observa memorando N° 20212201697751 a traves del cual se emite respuesta a la solicitud atendiendo lo solicitado, sin embargo, no obra constancia de remision de dicho memorando asi como tampoco planilla, guia o certificado electronico que acredite la entrega, impidiendo realizar el conteno de los terminos y la verificacion de los terminos previstos en la norma para el efecto.</t>
  </si>
  <si>
    <t>PAGINA WEB</t>
  </si>
  <si>
    <t>ALLEGAR DOCUMENTOS</t>
  </si>
  <si>
    <t>INCORRECTO</t>
  </si>
  <si>
    <t xml:space="preserve">Se observa proyecto de respuesta a traves de memorando N° 20225000059411, sin embargo, no registra constancia de correo electronico, planilla o certificado que acredite su remision y recibido, ademas de imposibilitar la revision de los terminos de la respuesta. </t>
  </si>
  <si>
    <t>20213101756521.</t>
  </si>
  <si>
    <t>FABIO RODRIGUEZ RODRIGUEZ</t>
  </si>
  <si>
    <t>CORREO CERTIFICADO RA350014195CO</t>
  </si>
  <si>
    <t>CORREO CERTIFICADO</t>
  </si>
  <si>
    <t xml:space="preserve">RICARDO DE JESUS CORREA SANCHEZ  </t>
  </si>
  <si>
    <t xml:space="preserve">PETICION DOCUEMNTOS </t>
  </si>
  <si>
    <t>CORREO CERTIFICADO RA349781760CO</t>
  </si>
  <si>
    <t xml:space="preserve">Realizada la verificacion de la muestra se observa que la solicitud del ciudadano fue atendida en terminos de calidad y oportunidad ya que se atendio dentro de los terminos señalados por el Decreto 491/2020 y atendiendo en su totalidad la solicitud del ciudadano. </t>
  </si>
  <si>
    <t>REINALDO DE JESUS PEREZ ARANGO</t>
  </si>
  <si>
    <t xml:space="preserve">DERECHO DE PETICION </t>
  </si>
  <si>
    <t>CORREO CERTRIFICADO RA359995875CO</t>
  </si>
  <si>
    <t xml:space="preserve">Realizada la validacion de la muestra se observa que la peticion fue resulta con  calidad frente a la solicitud del usuario, se atendió en su totalidad los motivos de la solicitud, sin embargo, fue atendida por fuera del termino de 30 dias otorgado por el Decreto 491/2020. </t>
  </si>
  <si>
    <t xml:space="preserve">UNIDAD ADMINISTRATIVA ESPECIAL DE GESTION DE RESTITUCION DE TIERRAS DESPOJADAS BOLIVAR - SINCELEJO  </t>
  </si>
  <si>
    <t>CORREO CERTIFICADO RA358158663CO</t>
  </si>
  <si>
    <t xml:space="preserve">Realizada la validacion de la muestra se observa que la peticion fue resulta con  calidad. La solicitud fue atendida en su totalidad, sin embargo, fue atendida por fuera del termino de 30 dias otorgado por el Decreto 491/2020. </t>
  </si>
  <si>
    <t>ORLANDO NARVAEZ QUINTERO</t>
  </si>
  <si>
    <t>CORREO CERTIFICADO RA356004939CO</t>
  </si>
  <si>
    <t xml:space="preserve">Realizada la validacion del radicado, solicitud, respuesta y guias, se observa que la solicitud del uduario fue atendida aclarando la peticion del ciudadano, sin embargo, el termino otorgado por el Decreto 491/2020 para emitir respuesta es de 30 dias y para el asunto se atendio a los 38 dias, es decir, por fuera de los tiempos previstos en la norma. </t>
  </si>
  <si>
    <t>MARLENY MANRIQUE VALDERRAMA</t>
  </si>
  <si>
    <t>SOLICITUD DE DOCUMENTOS</t>
  </si>
  <si>
    <t>CORREO CERTIFICADO RA349781623CO</t>
  </si>
  <si>
    <t>JOSE MARIA HERNANDEZ ESPITIA</t>
  </si>
  <si>
    <t>CORREO CERTIFICADO RA356004960CO</t>
  </si>
  <si>
    <t>Se realiza verificacion de la muestra observando que la solicitud del ciudadano fue atendida en cada uno de los puntos solicitados, sin embargo, fue atendida por fuera del termino de 20 dias previstoi en el Decreyo 491/2020.</t>
  </si>
  <si>
    <t>MISAEL FRESNEDA ORTIZ</t>
  </si>
  <si>
    <t>CORREO CERTIFICADO RA351747458CO</t>
  </si>
  <si>
    <t xml:space="preserve">Se realiza la verificacion de la muestra se observa que la solicitud del ciudadano fue atendida pero por fuera de los terminos señalados en la norma para el efecto, es decir, 20 dias. </t>
  </si>
  <si>
    <t>JUZGADO PROMISCUO MUNICIPAL DE ANGOSTURA</t>
  </si>
  <si>
    <t xml:space="preserve">Realizada la verificacion de la muestra se observa memorando N° 20213101752821, por medio de la cual se proyecta respuesta al peticionario, sin embargo, la misma no cuenta con firma asi como tampoco se constata la guia constancia de envio. En el historico se observa anotacion "GENERACION RADICADO 20213101752821", "CARGUE DE ARCHIVO...", pero no se observa constancia de remision. Lo anterior impide el analisis de los tiempos de la respuesta. </t>
  </si>
  <si>
    <t>TRASLADO DE DERECHO DE PETICION POR COMPETENCIA</t>
  </si>
  <si>
    <t>20224300019083 - 20225000292721</t>
  </si>
  <si>
    <t xml:space="preserve">SANDRA YANET BETANCUR ARISTIZABAL  </t>
  </si>
  <si>
    <t>JOSE DE JESUS MARTINEZ OSPINO</t>
  </si>
  <si>
    <t>CORREO CERTIFICADO 20224300087031</t>
  </si>
  <si>
    <t xml:space="preserve">Realizada la verificacion de la muestra se observa que la peticion fue atendida conforme a lo solicitado, sin embargo, fue proferida por fuera de los terminos previstos en el Decreto 491/2020, 30 dias. </t>
  </si>
  <si>
    <t>PAULINO SUAREZ PRADA</t>
  </si>
  <si>
    <t xml:space="preserve">NO </t>
  </si>
  <si>
    <t>CORREO CERTIFICADO RA351747311CO</t>
  </si>
  <si>
    <t xml:space="preserve">20216200443173 - 20216201727721 </t>
  </si>
  <si>
    <t xml:space="preserve">Realizada la validacion de la muestra se observa que el derecho de peticion fue resuelto atendiendo terminos de calidad, sin embargo, la respuesta al mismo se produjo por fuera de los 30 dias que señala el Decreto 491/2020. </t>
  </si>
  <si>
    <t>CERTIFICADO DE COMUNICACIÓN ELECTRONICA E69699018-S</t>
  </si>
  <si>
    <t xml:space="preserve">Se observa memorando N° 20222200137021 a traves del cual se da respuesta al peticionario en los terminos solicitados por el ciudadano. En igual forma, se observa que el mismo fue remitido el 27/02/2022 excediendo los terminos del Decreto 491/2022. </t>
  </si>
  <si>
    <t>CERTIFICADO DE COMUNICACIÓN ELECTRONICA E72196938-S</t>
  </si>
  <si>
    <t xml:space="preserve">Se observa memorando N° 20222200217301 a traves del cual se da respuesta al peticionario en los terminos solicitados. En igual forma, se observa que la respuesta fue enviada y entregada al peticionario 73 dias despues de la solicitud excediendo los terminos del Decreto 491/2020. </t>
  </si>
  <si>
    <t>CORREO ELECTRONICO CERTIFICADO E71082119-S</t>
  </si>
  <si>
    <t xml:space="preserve">Se realiza la verificacion del radicado y se observa que se proyecta respuesta atendiendo a la solicitud del usuario. El tipo documental asignado es correcto. No obstante, la respuesta es proferida por fuera de los terminos previstos en l anorma para ello. </t>
  </si>
  <si>
    <t>CORREO ELECTRONICO CERTIFICADO E70753938-S</t>
  </si>
  <si>
    <t xml:space="preserve">Se realiza la verificacion del radicado y se observa que se proyecta respuesta atendiendo a la solicitud del usuario. El tipo documental asignado es correcto y la respuesta fue proyectada en termios de calidad. Sin embargo, tambien se observa el incumplimiento de los terminos referidos por el Decreto 491/2020, segun el cual los derechos de peticion deben ser resueltos en el termino de 30 dias.  </t>
  </si>
  <si>
    <t>CORREO ELECTRONICO CERTIFICADO E71208227-S</t>
  </si>
  <si>
    <t>CORREO ELECTRONICO CERTIFICADO  E72026274-S</t>
  </si>
  <si>
    <t>Realizada la verificacion de la muestra se observa memorando N° 20224300019083, por medio del cual se remite por competencia a la DAT solicitud del ciudadano y Oficio N° 20225000292721, por medio del cual se da respuesta al peticionario, sin embargo, no se observa respuesta de fondo a la solicitud del usuario. Adicional a lo anterior, el radicado fue atendido a los 75 dias de su radicacion, encontrandose por fuera de los 30 dias de los que dispone la norma para ello (Decreto 491/2020).</t>
  </si>
  <si>
    <t>CORREO ELECTRONICO CERTIFICADO E65457286-S</t>
  </si>
  <si>
    <t xml:space="preserve">Realizada la verificacion de la muestra se observa memorando N° 20216201696711, por medio del cual se da respuesta a la peticionaria de forma optima y atendiendo a su solicitud. Adicional a lo anterior, el radicado fue atendido en terminos de oportunidad y dentro de los terminos referidos en el Decreto 491/2020 para la atencion de peticiones. </t>
  </si>
  <si>
    <t xml:space="preserve">El tipo documental correcto asignado al amuestra es "RESPUESTA A DERECHO DE PETICION". De otra parte, realizada la validacion se observa que se trata de una respuesta enviada y que se relaciona con una previa informacion de la ANT, raozn por la cual no requiere respuesta. En ese orden de ideas no es necesario realizar calculos sobre la fecha probable de respuesta o semejantes. </t>
  </si>
  <si>
    <t>CORREO ELECTRONICO CERTIFICADO E64865664-S</t>
  </si>
  <si>
    <t>CORREO ELECTRONICO CERTIFICADO E72134967-S</t>
  </si>
  <si>
    <t>Realizada la validacion de la muestra se observa que la ciudadana presentó un derecho de peticion incompleto, razon por la cual se le solicito aportar la documentacion faltante para emitir respuesta de fondo. Frente a lo anterior, la Ley 1755/2015 señala que se frente a las peticiones incompletas se requerira al peticionariodentro de los 10 dias siguientes, y para el presente asunto se observa que se excede dicho termino. Ahora bien, si en gracia discucion le dieramos tramite de derecho de peticion se tendria que en igual sentido ya habrian transcurrido en exceso los 30 dias que señala el Decreto 491/2020.</t>
  </si>
  <si>
    <t>CORREO CERTIFICADO RA351747886CO</t>
  </si>
  <si>
    <t xml:space="preserve">Realizada la verificacion de la muestra se observa que la solicitud del ciudadano fue atendida en terminos de calidad y oportunidad ya que se atendio dentro de los terminos señalados por el Decreto 491/2020 y atendiendo en su totalidad la solicitud del ciudadano. El tipo documental correcto asignado a la muestra es "PETICION O SOLICITUD DE DOCUMENTOS". </t>
  </si>
  <si>
    <t>CORREO ELECTRONICO CERTIFICADO E63718567-S</t>
  </si>
  <si>
    <t xml:space="preserve">Realizada la validacion de la muestra se observa que la solicitud fue radicada en fecha 09/12/2021, posteriormente fue remitida por competencia a la SATDA y a SATZF, sin embargo, a la fecha no se observa que se haya proferido una respuesta al ciudadano, incumpliendo los terminos señalados en la norma. Adicionalmente no le fue informado del traslado por competencia que se hizo de su solicitud. </t>
  </si>
  <si>
    <t xml:space="preserve">CORREO ELECTRONICO </t>
  </si>
  <si>
    <t xml:space="preserve">SOLICITUD DE DATOS </t>
  </si>
  <si>
    <t xml:space="preserve">INCORRECTO </t>
  </si>
  <si>
    <t xml:space="preserve">Realizada la verificacion de la muestra se observa que la solicitud fue remitida a traves de correo electronico del 11/12/2021 sin que a la fecha se observe respuesta. Verificado el historico se reporta como ultima observacion "PARA TRÁMITE DE CONFORMIDAD A DIRECTRIZ", lo que indica que aun no ha sido proferida respuesta de fondo pese a que ya transcurrio en exceso el termino otorgado por la norma, Decreto 491/2020. </t>
  </si>
  <si>
    <t xml:space="preserve">KARLA PAOLA JIMENEZ RAMOS  </t>
  </si>
  <si>
    <t>CORREO ELECTRONICO CERTIIFCADO E69293741-S</t>
  </si>
  <si>
    <t>Realizada la validacion de la muestra se observa que la peticion fue inicialmente traslada por competencia desde el Ministerio, Sin embargo, la ANT expidio una respuesta muy completa al ciudadano sobre las posibles opciones con las que cuenta para acceder a los programas de la entidad. No obstante, la respuesta fue proferida excediendo los 30 dias que señala el Decreto 491/20202 para emitir respuesta de los derechos de peticion.</t>
  </si>
  <si>
    <t xml:space="preserve">SUPERNOTARIADO  </t>
  </si>
  <si>
    <t>CORREO ELECTRONICO CERTIFICADO E71958176-S</t>
  </si>
  <si>
    <t xml:space="preserve">Realizada la validacion del radicado se observa que el tipo docuemntal correcto es "PETICION ENTRE AUTORIDADES", para lo cual la norma preve el termino de respuesta en 10 dias, que puede ser doblado siempre que se informe la imposibilidad de responder en dicho termino. Sin embargo, para el presente caso, no se observa previo aviso para emitir respuesta extemporanea y la misma fue proferida 67 dias despues de su radicacion. No obstante lo anterior, el radicado fue atendido en terminos de calidad y atendiendo lo solicitado. </t>
  </si>
  <si>
    <t xml:space="preserve">UNIDAD ADMINISTRATIVA ESPECIAL DE GESTION DE RESTITUCION DE TIERRAS DESPOJADAS TOLIMA - IBAGUE  </t>
  </si>
  <si>
    <t xml:space="preserve">Realizada la validacion del radicado se observa que el tipo docuemntal correcto es "PETICION ENTRE AUTORIDADES", para lo cual la norma preve el termino de respuesta en 10 dias, que puede ser doblado siempre que se informe la imposibilidad de responder en dicho termino. Sin embargo, para el presente caso, a la fecha no se observa constancia de la remision de la respuesta a la entidad peticionaria pese a que ya han transcurrido mas de 20 dias desde la recepcion. Adicional a lo anterior, es importante señalar que la respuesta que se encuentra proyectada como respuesta a la solictud atiende parametros de calidad ya que responde los puntos solicitados. </t>
  </si>
  <si>
    <t xml:space="preserve">Realizada la validacion de la muestra se observa oficio N° 20222200146371 por medio del cual se emite respuesta a la solicitud realizada, sin embargo, a la fecha no se logra observar constancia de remision y recibido del mismo, situacion que impide la verificacion de los terminos de respuesta y de otra parte permite inferir que el mismo no hay sido notificado a los interesados. Por ultimo mencionar que la respuesta proyectada cumple los parametros de calidad. </t>
  </si>
  <si>
    <t xml:space="preserve">RAMIRO ALEXANDER RESTREPO ARANGO  </t>
  </si>
  <si>
    <t>CORREO ELECTRONICO CERTIFICADO E65227198-S</t>
  </si>
  <si>
    <t xml:space="preserve">Realizada la validacion del radicado se observa en primer lugar que el tipo documental correcto asignado a la muestra es "PETICION DE INFORMACION". Adicional a lo anterior, se observa que la solicitud fue atendida conforme los puntos solicitados por el ciudadano y dentro de los terminos referidos por el Decreto 491/2020 a saber, 20 dias. </t>
  </si>
  <si>
    <t>CORREO ELECTRONICO CERTIFICADO E67681949-S</t>
  </si>
  <si>
    <t>JUZGADO 01 PROMISCUO MUNICIPAL DE MELGAR</t>
  </si>
  <si>
    <t>Realizada la validacion del radicado se observa que el tipo documental correcto asignado a la muestra es "PETICION ENTRE AUTORIDADES". Se observa ademas que la respuesta fue remitida por correo electronico en en fecha 20/12/2021, sin embargo, en esa oportunidad no se logró la entrega del oficio y se procedio a una nueva remision el 20/02/2022, fecha para la cual ya habia transcurrido el termino dispuesto por la Ley 1755/2015 y Decreto 491/2020.</t>
  </si>
  <si>
    <t>CORREO CERTIFICADO RA351925365CO</t>
  </si>
  <si>
    <t>Realoizada la verificacion de la muestra se observa que la respuesta fue proferida y enviada dentro de los terminos establecidos en la norma, es decir, 20 dias. De otra parte mencionar que el tipo documental correcto es "PETICION DE DOCUMENTOS".</t>
  </si>
  <si>
    <t xml:space="preserve">RAUL EDUARDO MOLINA OSORIO  </t>
  </si>
  <si>
    <t>CORREO ELECTRONICO CERTIFICADO E70960195-S</t>
  </si>
  <si>
    <t>CORREO ELECTRONICO CERTIFICADO E68193007-S</t>
  </si>
  <si>
    <t>Realizada la verificacion de la muestra se observa que la peticion fue atendida conforme a lo solicitado, sin embargo, fue proferida por fuera de los terminos previstos en el Decreto 491/2020. El tipo documental correcto asignado a la muestra es "PETICIONES ENTRE AUTORIDADES".</t>
  </si>
  <si>
    <t>CORREO ELECTRONICO CERTIFICADO E69323788-S</t>
  </si>
  <si>
    <t xml:space="preserve">Realizada la verificacion de la muestra se observa que la peticion fue atendida conforme a lo solicitado, sin embargo, fue proferida por fuera de los terminos previstos en el Decreto 491/2020. </t>
  </si>
  <si>
    <t>JUZGADO PROMISCUO MUNICIPAL COROMORO</t>
  </si>
  <si>
    <t xml:space="preserve">Realizada la verificacion de la muestra se observa que pese a que se encuentra proyectada una respuesta a la solicitud realizada, no obra constancia de la remision ni fisica ni por correo electronico impidiendo el analisis de los terminos de la respuesta. Adicional a lo anterior, el tipo documental correcto asignado es "PETICION ENTRE AUTORIDADES". </t>
  </si>
  <si>
    <t>JOSE HERMINSUL PAVA LOZANO</t>
  </si>
  <si>
    <t>CORREO ELECTRONICO CERTIFICADO E65215215-S</t>
  </si>
  <si>
    <t xml:space="preserve">Realizada la validacion del radicado se observan proyectados dos oficios a traves de los cuales se remite la informacion solicitada por el Par Incoder, sin embargo, no se observa registro de la ocnstancia de remision de los mismos, ni por medios fisicos ni por medios virtuales. </t>
  </si>
  <si>
    <t>CORREO ELECTRONICO CERTIFICADO E65367779-S</t>
  </si>
  <si>
    <t xml:space="preserve">Realizada la verificacion del radicado se observa que la peticion fue atendida en terminos de calidad y oportunidad ya que fue resuelta y notificada al ciudadano dentro del termino previsto en el Decreto 491/2020. </t>
  </si>
  <si>
    <t xml:space="preserve">JOSE SIGILFREDO CARDENAS  </t>
  </si>
  <si>
    <t>CORREO ELECTRONICO CERTIFICADO E72037082-S</t>
  </si>
  <si>
    <t>Realizada la verificacion de la muestra se observa que la respuesta fue proferida y enviada dentro de los terminos establecidos en la norma, es decir, 20 dias, dando cumpliemiento al Decreto 491/2020.</t>
  </si>
  <si>
    <t>Realizada la verificacion de la muestra se observa que la solicitud del usuario fue atendida y tramitada en terminos de calidad pero por fuera de los terminos señalados en el Decreto 491/2020.</t>
  </si>
  <si>
    <t>CORREO CERTIFICADO RA366136157CO</t>
  </si>
  <si>
    <t>CORREO ELECTRONICO CERTIFICADO E68010481-S</t>
  </si>
  <si>
    <t>CORREO ELECTRONICO CERTIFICADO E64833288-S</t>
  </si>
  <si>
    <t xml:space="preserve">VICTOR AKFONZO ROA BASTO  </t>
  </si>
  <si>
    <t>CORREO ELECTRONICO CERTIFICADO E68253496-S</t>
  </si>
  <si>
    <t xml:space="preserve">JUZGADO 30 CIVIL MUNICIPAL CALI </t>
  </si>
  <si>
    <t>CORREO ELECTRONICO CERTIFICADO E71949177-S</t>
  </si>
  <si>
    <t xml:space="preserve">Realizada la verificacion de la muestra se observa que el tipo documental correcto asignado a la muestra es "PETICION ENTRE AUTORIDADES". De otra parte, verificada la solicitud se observa que la respuesta fue proyectada en terminos de calidad, sin embargo, por fuera del termino previsto en el Decreto 491/2020.- </t>
  </si>
  <si>
    <t>CORREO ELECTRONICO CERTIFICADO E63131032-S</t>
  </si>
  <si>
    <t>CORREO ELECTRONICO CERTIFICADO E65200800-S</t>
  </si>
  <si>
    <t xml:space="preserve">CLAUDIA PATRICIA RUIZ BERRIO  </t>
  </si>
  <si>
    <t xml:space="preserve">Realizada la verificacion del radicado se observa proyectada respuesta a traves de oficio N°20224200421561 , y en el historico la como ultima anotacion "GENERACION RADICADO 20224200421561", sin embargo, no se observa constancia de remision de dicha respuesta de manera fisica o virtual impidiendo la verificacion de los terminos de respuesta, mencionando que a la fecha ya habrian transcurrido en exceso los 30 dias que dispone la norma para dar respuesta a las peticiones. Adicionalmente, se sugiere especial revision del caso toda vez que de acuerdo a lo manifestado por la ciudadana se trata de una reiteracion a una peticion inicial. </t>
  </si>
  <si>
    <t xml:space="preserve">JOSE MARBI JIMENEZ  </t>
  </si>
  <si>
    <t>CORREO ELECTRONICO CERTIFICADO E70255853-S</t>
  </si>
  <si>
    <t xml:space="preserve">Realizada la verificacion del radicado se observa que la ANT zolicitó a la ORIP la informacion requerida para dar respuesta de fondo y completa al ciudadano y se le informó al ciudadano, lo que indica que se realizaron las gestiones adecuadas. No obstante lo anterior, las gestiones fueron adelanatadas excediendo los terminos de la norma. </t>
  </si>
  <si>
    <t xml:space="preserve">Realizada la verificacion del radicado se observa proyectada respuesta acon destino a dar respuesta al Juzgado, pero como anotacion de notificacion aparece: "PARA TRAMITE DE ENVÍO" del 20 de abril 2022, lo que indica que a la fecha no se ha terminado dicho tramite. El tipo documental asignado correcto es "PETICION ENTRE AUTORIDADES", para lo cual, a la fecha ya se encontratia superado el termino previsto en el Decreto 491/2020 para emitir respuesta. </t>
  </si>
  <si>
    <t>CORREO ELECTRONICO CERTIFICADO E70265879-S</t>
  </si>
  <si>
    <t xml:space="preserve">FISICO </t>
  </si>
  <si>
    <t xml:space="preserve">Realizada la validacion de la peticion y de la respuesta, se observa que se trata de una reiteracion de peticion, en la cual el ciudadano solicita que se le de una respuesta , sin embargo, la dependencia procede a informar que su peticion fue anexada al expediente, pero sin emitir un pronunciamiento de fondo. De otra parte, dicha respuesta fue enviada por fuera de los termios previstos en la norma para el efecto. </t>
  </si>
  <si>
    <t>CORREO ELECTRONICO CERTIFICADO E65564411-S</t>
  </si>
  <si>
    <t>Realizada la verificacion del radicado se observa que la peticion fue atendida en terminos de calidad y oportunidad ya que fue resuelta y notificada al ciudadano dentro del termino previsto en el Decreto 491/2020, aclarando que lo que se evalua es la respuesta a la solicitud de informacion realizada por el ciudadano y no el tramite  que adelanta la ANT frente al proceso de titulacion.</t>
  </si>
  <si>
    <t>CORREO ELECTRONICO CERTIFICADO E69827833-S</t>
  </si>
  <si>
    <t>310-SUBDIRECCION DE SEGURIDAD JURIDICA</t>
  </si>
  <si>
    <t>CORREO ELECTRONICO CERTIFICADO 20213101740721</t>
  </si>
  <si>
    <t>31/03/2O22</t>
  </si>
  <si>
    <t>20224300206681.</t>
  </si>
  <si>
    <t xml:space="preserve">Se realiza verificacion de la muestra encontrando que se encuentra proyectada respuesta con N° 20213101740721, sin embargo, no se logra observar constancia de entrega ni por medio fisicoas ni virtuales, situacion que impide determinar los terminos de respuesta aclarando que a la fecha de la validacion de la muestra ya se excedieron los terminos previstos en la Ley 1755/2015 y Decreto 491/2020. </t>
  </si>
  <si>
    <t>510-DIRECCION DE ASUNTOS ETNICOS</t>
  </si>
  <si>
    <t>CORREO ELECTRONICO CERTIFICADO E63199872-S</t>
  </si>
  <si>
    <t>Se realiza verificacion de la muestra observando que la peticion fue contestada dentro de los 30 dias siguientes tal como lo dispone en Decreto 491/2020; Se observa ademas que la solicitud fue resulta según lo solicitado. Sin embargo, el tipo docuemntal correcto es "peticion de informacion .</t>
  </si>
  <si>
    <t>430-SUBDIRECCION DE TIERRAS DE LA NACION</t>
  </si>
  <si>
    <t>CORREO ELECTRONICO CERTIFICADO E70082377-S</t>
  </si>
  <si>
    <t>CORREO CERTIFICADO 	RA351241848CO</t>
  </si>
  <si>
    <t xml:space="preserve">Se realiza verificacion de la muestra. Se observa que la peticion fue resulta en los terminos referidos en la norma. </t>
  </si>
  <si>
    <t>CORREO ELECTRONICO CERTIFICADO E70405030-S</t>
  </si>
  <si>
    <t>CORREO ELECTRONICO CERTIFICADO 20216201712831</t>
  </si>
  <si>
    <t>20216201712831.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</si>
</sst>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theme="1"/>
      <name val="Arial"/>
      <family val="2"/>
    </font>
    <font>
      <sz val="8"/>
      <name val="Calibri"/>
      <family val="2"/>
      <scheme val="minor"/>
    </font>
    <font>
      <sz val="10"/>
      <name val="Arial"/>
      <family val="2"/>
    </font>
    <font>
      <sz val="11"/>
      <color theme="0"/>
      <name val="Calibri"/>
      <family val="2"/>
      <scheme val="minor"/>
    </font>
    <font>
      <b/>
      <sz val="11"/>
      <name val="Calibri"/>
      <family val="2"/>
      <scheme val="minor"/>
    </font>
    <font>
      <b/>
      <sz val="11"/>
      <color theme="1"/>
      <name val="Calibri"/>
      <family val="2"/>
      <scheme val="minor"/>
    </font>
    <font>
      <i/>
      <sz val="10"/>
      <color theme="1"/>
      <name val="Arial"/>
      <family val="2"/>
    </font>
  </fonts>
  <fills count="8">
    <fill>
      <patternFill patternType="none"/>
    </fill>
    <fill>
      <patternFill patternType="gray125"/>
    </fill>
    <fill>
      <patternFill patternType="solid">
        <fgColor theme="4"/>
      </patternFill>
    </fill>
    <fill>
      <patternFill patternType="solid">
        <fgColor theme="6"/>
      </patternFill>
    </fill>
    <fill>
      <patternFill patternType="solid">
        <fgColor theme="7"/>
      </patternFill>
    </fill>
    <fill>
      <patternFill patternType="solid">
        <fgColor theme="9"/>
      </patternFill>
    </fill>
    <fill>
      <patternFill patternType="solid">
        <fgColor theme="0"/>
        <bgColor indexed="64"/>
      </patternFill>
    </fill>
    <fill>
      <patternFill patternType="solid">
        <fgColor rgb="FFFFC0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s>
  <cellStyleXfs count="5">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cellStyleXfs>
  <cellXfs count="41">
    <xf numFmtId="0" fontId="0" fillId="0" borderId="0" xfId="0"/>
    <xf numFmtId="0" fontId="0" fillId="0" borderId="0" xfId="0" applyAlignment="1">
      <alignment horizontal="center" vertical="center"/>
    </xf>
    <xf numFmtId="0" fontId="0" fillId="0" borderId="0" xfId="0" applyAlignment="1">
      <alignment vertical="center"/>
    </xf>
    <xf numFmtId="0" fontId="4" fillId="3" borderId="0" xfId="2" applyAlignment="1">
      <alignment horizontal="center" vertical="center"/>
    </xf>
    <xf numFmtId="0" fontId="4" fillId="3" borderId="0" xfId="2" applyAlignment="1">
      <alignment horizontal="center" vertical="center" wrapText="1"/>
    </xf>
    <xf numFmtId="0" fontId="4" fillId="2" borderId="0" xfId="1" applyAlignment="1">
      <alignment horizontal="center" vertical="center"/>
    </xf>
    <xf numFmtId="0" fontId="4" fillId="2" borderId="0" xfId="1" applyAlignment="1">
      <alignment horizontal="center" vertical="center" wrapText="1"/>
    </xf>
    <xf numFmtId="0" fontId="4" fillId="5" borderId="0" xfId="4" applyAlignment="1">
      <alignment horizontal="center" vertical="center" wrapText="1"/>
    </xf>
    <xf numFmtId="0" fontId="4" fillId="5" borderId="0" xfId="4" applyAlignment="1">
      <alignment horizontal="center" vertical="center"/>
    </xf>
    <xf numFmtId="0" fontId="5" fillId="0" borderId="0" xfId="0" applyFont="1" applyFill="1" applyAlignment="1">
      <alignment horizontal="center" vertical="center"/>
    </xf>
    <xf numFmtId="0" fontId="5" fillId="0" borderId="0" xfId="0" applyFont="1" applyFill="1"/>
    <xf numFmtId="0" fontId="0" fillId="6" borderId="0" xfId="0" applyFill="1" applyAlignment="1">
      <alignment horizontal="center" vertical="center"/>
    </xf>
    <xf numFmtId="1" fontId="1" fillId="6" borderId="1" xfId="0" applyNumberFormat="1" applyFont="1" applyFill="1" applyBorder="1" applyAlignment="1">
      <alignment horizontal="center" vertical="center"/>
    </xf>
    <xf numFmtId="14" fontId="1" fillId="6" borderId="1" xfId="0" applyNumberFormat="1" applyFont="1" applyFill="1" applyBorder="1" applyAlignment="1">
      <alignment horizontal="center" vertical="center"/>
    </xf>
    <xf numFmtId="0" fontId="1" fillId="6" borderId="1" xfId="0" applyFont="1" applyFill="1" applyBorder="1" applyAlignment="1">
      <alignment horizontal="center" vertical="center"/>
    </xf>
    <xf numFmtId="0" fontId="1" fillId="6" borderId="1" xfId="0" applyFont="1" applyFill="1" applyBorder="1" applyAlignment="1">
      <alignment horizontal="center" vertical="center" wrapText="1"/>
    </xf>
    <xf numFmtId="0" fontId="1" fillId="6" borderId="1" xfId="0" applyFont="1" applyFill="1" applyBorder="1" applyAlignment="1">
      <alignment horizontal="justify" vertical="top" wrapText="1"/>
    </xf>
    <xf numFmtId="0" fontId="0" fillId="6" borderId="0" xfId="0" applyFill="1"/>
    <xf numFmtId="1" fontId="3" fillId="6" borderId="1" xfId="0" applyNumberFormat="1" applyFont="1" applyFill="1" applyBorder="1" applyAlignment="1">
      <alignment horizontal="center" vertical="center"/>
    </xf>
    <xf numFmtId="0" fontId="6" fillId="7" borderId="0" xfId="0" applyFont="1" applyFill="1" applyAlignment="1">
      <alignment horizontal="center" vertical="center" wrapText="1"/>
    </xf>
    <xf numFmtId="0" fontId="3" fillId="6" borderId="0" xfId="0" applyFont="1" applyFill="1" applyAlignment="1">
      <alignment horizontal="center" vertical="center"/>
    </xf>
    <xf numFmtId="0" fontId="5" fillId="0" borderId="0" xfId="4" applyFont="1" applyFill="1" applyAlignment="1">
      <alignment horizontal="center" vertical="center"/>
    </xf>
    <xf numFmtId="0" fontId="5" fillId="0" borderId="0" xfId="0" applyFont="1" applyFill="1" applyAlignment="1">
      <alignment horizontal="center" vertical="center"/>
    </xf>
    <xf numFmtId="0" fontId="5" fillId="0" borderId="0" xfId="3" applyFont="1" applyFill="1" applyAlignment="1">
      <alignment horizontal="center" vertical="center"/>
    </xf>
    <xf numFmtId="1" fontId="1" fillId="6" borderId="0" xfId="0" applyNumberFormat="1" applyFont="1" applyFill="1" applyAlignment="1">
      <alignment horizontal="center" vertical="center"/>
    </xf>
    <xf numFmtId="0" fontId="3" fillId="6" borderId="1" xfId="0" applyFont="1" applyFill="1" applyBorder="1" applyAlignment="1">
      <alignment horizontal="justify" vertical="top" wrapText="1"/>
    </xf>
    <xf numFmtId="14" fontId="1" fillId="6" borderId="1" xfId="0" applyNumberFormat="1" applyFont="1" applyFill="1" applyBorder="1" applyAlignment="1">
      <alignment horizontal="center" vertical="center" wrapText="1"/>
    </xf>
    <xf numFmtId="1" fontId="1" fillId="6" borderId="0" xfId="0" applyNumberFormat="1" applyFont="1" applyFill="1" applyAlignment="1">
      <alignment horizontal="center" vertical="center" wrapText="1"/>
    </xf>
    <xf numFmtId="1" fontId="0" fillId="6" borderId="0" xfId="0" applyNumberFormat="1" applyFill="1" applyAlignment="1">
      <alignment horizontal="center" vertical="center"/>
    </xf>
    <xf numFmtId="14" fontId="0" fillId="6" borderId="0" xfId="0" applyNumberFormat="1" applyFill="1" applyAlignment="1">
      <alignment horizontal="center" vertical="center"/>
    </xf>
    <xf numFmtId="0" fontId="1" fillId="6" borderId="4" xfId="0" applyFont="1" applyFill="1" applyBorder="1" applyAlignment="1">
      <alignment horizontal="center" vertical="center" wrapText="1"/>
    </xf>
    <xf numFmtId="0" fontId="1" fillId="6" borderId="4" xfId="0" applyFont="1" applyFill="1" applyBorder="1" applyAlignment="1">
      <alignment horizontal="center" vertical="center"/>
    </xf>
    <xf numFmtId="0" fontId="1" fillId="6" borderId="4" xfId="0" applyFont="1" applyFill="1" applyBorder="1" applyAlignment="1">
      <alignment horizontal="justify" vertical="top" wrapText="1"/>
    </xf>
    <xf numFmtId="14" fontId="1" fillId="6" borderId="3" xfId="0" applyNumberFormat="1" applyFont="1" applyFill="1" applyBorder="1" applyAlignment="1">
      <alignment horizontal="center" vertical="center"/>
    </xf>
    <xf numFmtId="0" fontId="1" fillId="6" borderId="2" xfId="0" applyFont="1" applyFill="1" applyBorder="1" applyAlignment="1">
      <alignment horizontal="justify" vertical="top" wrapText="1"/>
    </xf>
    <xf numFmtId="1" fontId="3" fillId="6" borderId="2" xfId="0" applyNumberFormat="1" applyFont="1" applyFill="1" applyBorder="1" applyAlignment="1">
      <alignment horizontal="center" vertical="center"/>
    </xf>
    <xf numFmtId="1" fontId="3" fillId="6" borderId="5" xfId="0" applyNumberFormat="1" applyFont="1" applyFill="1" applyBorder="1" applyAlignment="1">
      <alignment horizontal="center" vertical="center"/>
    </xf>
    <xf numFmtId="14" fontId="1" fillId="6" borderId="4" xfId="0" applyNumberFormat="1" applyFont="1" applyFill="1" applyBorder="1" applyAlignment="1">
      <alignment horizontal="center" vertical="center"/>
    </xf>
    <xf numFmtId="14" fontId="1" fillId="6" borderId="6" xfId="0" applyNumberFormat="1" applyFont="1" applyFill="1" applyBorder="1" applyAlignment="1">
      <alignment horizontal="center" vertical="center"/>
    </xf>
    <xf numFmtId="1" fontId="1" fillId="6" borderId="4" xfId="0" applyNumberFormat="1" applyFont="1" applyFill="1" applyBorder="1" applyAlignment="1">
      <alignment horizontal="center" vertical="center"/>
    </xf>
    <xf numFmtId="0" fontId="0" fillId="6" borderId="4" xfId="0" applyFill="1" applyBorder="1" applyAlignment="1">
      <alignment horizontal="center" vertical="center"/>
    </xf>
  </cellXfs>
  <cellStyles count="5">
    <cellStyle name="Énfasis1" xfId="1" builtinId="29"/>
    <cellStyle name="Énfasis3" xfId="2" builtinId="37"/>
    <cellStyle name="Énfasis4" xfId="3" builtinId="41"/>
    <cellStyle name="Énfasis6" xfId="4" builtinId="49"/>
    <cellStyle name="Normal" xfId="0" builtinId="0"/>
  </cellStyles>
  <dxfs count="21">
    <dxf>
      <fill>
        <patternFill patternType="solid">
          <fgColor indexed="64"/>
          <bgColor theme="0"/>
        </patternFill>
      </fill>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justify" vertical="top"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z val="10"/>
        <name val="Arial"/>
        <scheme val="none"/>
      </font>
      <numFmt numFmtId="19" formatCode="d/mm/yyyy"/>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theme="1"/>
        <name val="Arial"/>
        <scheme val="none"/>
      </font>
      <numFmt numFmtId="19" formatCode="d/mm/yyyy"/>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z val="10"/>
        <name val="Arial"/>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numFmt numFmtId="19" formatCode="d/mm/yyyy"/>
      <fill>
        <patternFill patternType="solid">
          <fgColor indexed="64"/>
          <bgColor theme="0"/>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ill>
        <patternFill patternType="solid">
          <fgColor indexed="64"/>
          <bgColor theme="0"/>
        </patternFill>
      </fill>
      <alignment horizontal="center" vertical="center" textRotation="0" wrapText="0" indent="0" justifyLastLine="0" shrinkToFit="0" readingOrder="0"/>
      <border outline="0">
        <right style="thin">
          <color indexed="64"/>
        </right>
      </border>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S69" totalsRowShown="0" headerRowDxfId="20" dataDxfId="0">
  <autoFilter ref="A2:S69" xr:uid="{00000000-0009-0000-0100-000001000000}"/>
  <tableColumns count="19">
    <tableColumn id="1" xr3:uid="{00000000-0010-0000-0000-000001000000}" name="ITEM " dataDxfId="19"/>
    <tableColumn id="2" xr3:uid="{00000000-0010-0000-0000-000002000000}" name="RADICADO DE ENTRADA" dataDxfId="18"/>
    <tableColumn id="3" xr3:uid="{00000000-0010-0000-0000-000003000000}" name="FECHA DE RADICADO" dataDxfId="17"/>
    <tableColumn id="4" xr3:uid="{00000000-0010-0000-0000-000004000000}" name="REMITENTE " dataDxfId="16"/>
    <tableColumn id="5" xr3:uid="{00000000-0010-0000-0000-000005000000}" name="MEDIO DE RECEPCION 2" dataDxfId="15"/>
    <tableColumn id="6" xr3:uid="{00000000-0010-0000-0000-000006000000}" name="TIPO DE DOCUMENTO ACTUAL" dataDxfId="14"/>
    <tableColumn id="7" xr3:uid="{00000000-0010-0000-0000-000007000000}" name="DEPENDENCIA ACTUAL " dataDxfId="13"/>
    <tableColumn id="8" xr3:uid="{00000000-0010-0000-0000-000008000000}" name="FORMA DE ENVIO " dataDxfId="12"/>
    <tableColumn id="9" xr3:uid="{00000000-0010-0000-0000-000009000000}" name="TIEMPO DE RESPUESTA (DIAS)" dataDxfId="11">
      <calculatedColumnFormula>NETWORKDAYS.INTL(Tabla1[[#This Row],[FECHA DE RADICADO]], Tabla1[[#This Row],[FECHA DE ENTREGA AL PETICIONARIO ]])-2</calculatedColumnFormula>
    </tableColumn>
    <tableColumn id="10" xr3:uid="{00000000-0010-0000-0000-00000A000000}" name="TIPO DOCUMENTAL " dataDxfId="10"/>
    <tableColumn id="11" xr3:uid="{00000000-0010-0000-0000-00000B000000}" name="VINCULACION A EXPEDIENTE DIGITAL PETICIONES " dataDxfId="9"/>
    <tableColumn id="12" xr3:uid="{00000000-0010-0000-0000-00000C000000}" name="EFICACIA" dataDxfId="8"/>
    <tableColumn id="21" xr3:uid="{FE4A069D-BD27-4A5F-9F68-A51BF7EB0235}" name="RESPUESTA EN TERMINO" dataDxfId="7"/>
    <tableColumn id="13" xr3:uid="{00000000-0010-0000-0000-00000D000000}" name="CALIDAD DE LA RESPUESTA " dataDxfId="6"/>
    <tableColumn id="14" xr3:uid="{00000000-0010-0000-0000-00000E000000}" name="SOPORTE DE ENVIO RESPUESTA " dataDxfId="5"/>
    <tableColumn id="15" xr3:uid="{00000000-0010-0000-0000-00000F000000}" name="FECHA DE ENVIO DE LA GUIA " dataDxfId="4"/>
    <tableColumn id="16" xr3:uid="{00000000-0010-0000-0000-000010000000}" name="FECHA DE ENTREGA AL PETICIONARIO " dataDxfId="3"/>
    <tableColumn id="20" xr3:uid="{00000000-0010-0000-0000-000014000000}" name="RADICADO DE SALIDA PARA VERIFICACION DEL CERTIFICADO DE ENVIO" dataDxfId="2"/>
    <tableColumn id="17" xr3:uid="{00000000-0010-0000-0000-000011000000}" name="OBSERVACIONES " dataDxfId="1"/>
  </tableColumns>
  <tableStyleInfo name="TableStyleMedium15"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9"/>
  <sheetViews>
    <sheetView tabSelected="1" zoomScale="80" zoomScaleNormal="80" workbookViewId="0"/>
  </sheetViews>
  <sheetFormatPr baseColWidth="10" defaultRowHeight="15" x14ac:dyDescent="0.25"/>
  <cols>
    <col min="1" max="1" width="7.85546875" style="1" customWidth="1"/>
    <col min="2" max="2" width="16.7109375" style="1" customWidth="1"/>
    <col min="3" max="3" width="17.28515625" style="2" customWidth="1"/>
    <col min="4" max="4" width="60.7109375" style="1" customWidth="1"/>
    <col min="5" max="5" width="37.7109375" style="1" customWidth="1"/>
    <col min="6" max="6" width="29.42578125" style="1" customWidth="1"/>
    <col min="7" max="7" width="25.85546875" style="1" customWidth="1"/>
    <col min="8" max="8" width="19" style="1" customWidth="1"/>
    <col min="9" max="9" width="29" style="1" customWidth="1"/>
    <col min="10" max="10" width="20.5703125" style="1" customWidth="1"/>
    <col min="11" max="11" width="23" style="1" customWidth="1"/>
    <col min="12" max="12" width="14" style="1" customWidth="1"/>
    <col min="13" max="13" width="17.28515625" style="1" customWidth="1"/>
    <col min="14" max="14" width="16" style="1" customWidth="1"/>
    <col min="15" max="15" width="26" style="1" customWidth="1"/>
    <col min="16" max="16" width="19.28515625" style="1" customWidth="1"/>
    <col min="17" max="17" width="24.28515625" style="1" customWidth="1"/>
    <col min="18" max="18" width="37" style="1" customWidth="1"/>
    <col min="19" max="19" width="66" customWidth="1"/>
  </cols>
  <sheetData>
    <row r="1" spans="1:19" s="10" customFormat="1" x14ac:dyDescent="0.25">
      <c r="A1" s="9"/>
      <c r="B1" s="23" t="s">
        <v>29</v>
      </c>
      <c r="C1" s="23"/>
      <c r="D1" s="23"/>
      <c r="E1" s="23"/>
      <c r="F1" s="23"/>
      <c r="G1" s="23"/>
      <c r="H1" s="21" t="s">
        <v>27</v>
      </c>
      <c r="I1" s="21"/>
      <c r="J1" s="21"/>
      <c r="K1" s="22" t="s">
        <v>28</v>
      </c>
      <c r="L1" s="22"/>
      <c r="M1" s="22"/>
      <c r="N1" s="22"/>
      <c r="O1" s="22"/>
      <c r="P1" s="22"/>
      <c r="Q1" s="22"/>
      <c r="R1" s="22"/>
    </row>
    <row r="2" spans="1:19" ht="52.5" customHeight="1" x14ac:dyDescent="0.25">
      <c r="A2" s="3" t="s">
        <v>0</v>
      </c>
      <c r="B2" s="4" t="s">
        <v>1</v>
      </c>
      <c r="C2" s="4" t="s">
        <v>2</v>
      </c>
      <c r="D2" s="3" t="s">
        <v>3</v>
      </c>
      <c r="E2" s="3" t="s">
        <v>18</v>
      </c>
      <c r="F2" s="4" t="s">
        <v>4</v>
      </c>
      <c r="G2" s="3" t="s">
        <v>5</v>
      </c>
      <c r="H2" s="5" t="s">
        <v>6</v>
      </c>
      <c r="I2" s="6" t="s">
        <v>7</v>
      </c>
      <c r="J2" s="5" t="s">
        <v>19</v>
      </c>
      <c r="K2" s="7" t="s">
        <v>8</v>
      </c>
      <c r="L2" s="8" t="s">
        <v>9</v>
      </c>
      <c r="M2" s="7" t="s">
        <v>17</v>
      </c>
      <c r="N2" s="7" t="s">
        <v>10</v>
      </c>
      <c r="O2" s="7" t="s">
        <v>11</v>
      </c>
      <c r="P2" s="7" t="s">
        <v>12</v>
      </c>
      <c r="Q2" s="7" t="s">
        <v>13</v>
      </c>
      <c r="R2" s="7" t="s">
        <v>16</v>
      </c>
      <c r="S2" s="19" t="s">
        <v>14</v>
      </c>
    </row>
    <row r="3" spans="1:19" s="17" customFormat="1" ht="38.25" x14ac:dyDescent="0.25">
      <c r="A3" s="11">
        <v>1</v>
      </c>
      <c r="B3" s="18">
        <v>20216001503362</v>
      </c>
      <c r="C3" s="13">
        <v>44531</v>
      </c>
      <c r="D3" s="14" t="s">
        <v>33</v>
      </c>
      <c r="E3" s="14" t="s">
        <v>34</v>
      </c>
      <c r="F3" s="15" t="s">
        <v>35</v>
      </c>
      <c r="G3" s="15" t="s">
        <v>24</v>
      </c>
      <c r="H3" s="15" t="s">
        <v>36</v>
      </c>
      <c r="I3" s="12">
        <f>NETWORKDAYS.INTL(Tabla1[[#This Row],[FECHA DE RADICADO]], Tabla1[[#This Row],[FECHA DE ENTREGA AL PETICIONARIO ]])-2</f>
        <v>12</v>
      </c>
      <c r="J3" s="14" t="s">
        <v>37</v>
      </c>
      <c r="K3" s="14" t="s">
        <v>30</v>
      </c>
      <c r="L3" s="14" t="s">
        <v>38</v>
      </c>
      <c r="M3" s="14" t="s">
        <v>38</v>
      </c>
      <c r="N3" s="14" t="s">
        <v>38</v>
      </c>
      <c r="O3" s="15" t="s">
        <v>39</v>
      </c>
      <c r="P3" s="13">
        <v>44547</v>
      </c>
      <c r="Q3" s="13">
        <v>44550</v>
      </c>
      <c r="R3" s="20" t="s">
        <v>40</v>
      </c>
      <c r="S3" s="16" t="s">
        <v>41</v>
      </c>
    </row>
    <row r="4" spans="1:19" s="17" customFormat="1" ht="76.5" x14ac:dyDescent="0.25">
      <c r="A4" s="11">
        <v>2</v>
      </c>
      <c r="B4" s="18">
        <v>20216201541332</v>
      </c>
      <c r="C4" s="13">
        <v>44539</v>
      </c>
      <c r="D4" s="14" t="s">
        <v>42</v>
      </c>
      <c r="E4" s="14" t="s">
        <v>165</v>
      </c>
      <c r="F4" s="15" t="s">
        <v>166</v>
      </c>
      <c r="G4" s="15" t="s">
        <v>25</v>
      </c>
      <c r="H4" s="15" t="s">
        <v>84</v>
      </c>
      <c r="I4" s="12" t="s">
        <v>85</v>
      </c>
      <c r="J4" s="14" t="s">
        <v>167</v>
      </c>
      <c r="K4" s="14" t="s">
        <v>140</v>
      </c>
      <c r="L4" s="14" t="s">
        <v>30</v>
      </c>
      <c r="M4" s="14" t="s">
        <v>30</v>
      </c>
      <c r="N4" s="14" t="s">
        <v>38</v>
      </c>
      <c r="O4" s="15" t="s">
        <v>85</v>
      </c>
      <c r="P4" s="13" t="s">
        <v>85</v>
      </c>
      <c r="Q4" s="13" t="s">
        <v>85</v>
      </c>
      <c r="R4" s="24">
        <v>20224300041523</v>
      </c>
      <c r="S4" s="16" t="s">
        <v>164</v>
      </c>
    </row>
    <row r="5" spans="1:19" s="17" customFormat="1" ht="51" x14ac:dyDescent="0.25">
      <c r="A5" s="11">
        <v>3</v>
      </c>
      <c r="B5" s="18">
        <v>20216201518972</v>
      </c>
      <c r="C5" s="13">
        <v>44533</v>
      </c>
      <c r="D5" s="14" t="s">
        <v>43</v>
      </c>
      <c r="E5" s="14" t="s">
        <v>165</v>
      </c>
      <c r="F5" s="15" t="s">
        <v>113</v>
      </c>
      <c r="G5" s="15" t="s">
        <v>225</v>
      </c>
      <c r="H5" s="15" t="s">
        <v>107</v>
      </c>
      <c r="I5" s="12">
        <v>83</v>
      </c>
      <c r="J5" s="14" t="s">
        <v>37</v>
      </c>
      <c r="K5" s="14" t="s">
        <v>30</v>
      </c>
      <c r="L5" s="14" t="s">
        <v>30</v>
      </c>
      <c r="M5" s="14" t="s">
        <v>30</v>
      </c>
      <c r="N5" s="14" t="s">
        <v>38</v>
      </c>
      <c r="O5" s="15" t="s">
        <v>226</v>
      </c>
      <c r="P5" s="13" t="s">
        <v>227</v>
      </c>
      <c r="Q5" s="13">
        <v>44651</v>
      </c>
      <c r="R5" s="24">
        <v>20213101740721</v>
      </c>
      <c r="S5" s="25" t="s">
        <v>115</v>
      </c>
    </row>
    <row r="6" spans="1:19" s="17" customFormat="1" ht="45" customHeight="1" x14ac:dyDescent="0.25">
      <c r="A6" s="11">
        <v>4</v>
      </c>
      <c r="B6" s="18">
        <v>20216201606932</v>
      </c>
      <c r="C6" s="13">
        <v>44560</v>
      </c>
      <c r="D6" s="14" t="s">
        <v>44</v>
      </c>
      <c r="E6" s="14" t="s">
        <v>165</v>
      </c>
      <c r="F6" s="15" t="s">
        <v>113</v>
      </c>
      <c r="G6" s="15" t="s">
        <v>23</v>
      </c>
      <c r="H6" s="15" t="s">
        <v>107</v>
      </c>
      <c r="I6" s="12" t="s">
        <v>84</v>
      </c>
      <c r="J6" s="15" t="s">
        <v>37</v>
      </c>
      <c r="K6" s="14" t="s">
        <v>38</v>
      </c>
      <c r="L6" s="14" t="s">
        <v>30</v>
      </c>
      <c r="M6" s="14" t="s">
        <v>30</v>
      </c>
      <c r="N6" s="14" t="s">
        <v>38</v>
      </c>
      <c r="O6" s="15" t="s">
        <v>85</v>
      </c>
      <c r="P6" s="13" t="s">
        <v>84</v>
      </c>
      <c r="Q6" s="13" t="s">
        <v>84</v>
      </c>
      <c r="R6" s="14" t="s">
        <v>228</v>
      </c>
      <c r="S6" s="16" t="s">
        <v>229</v>
      </c>
    </row>
    <row r="7" spans="1:19" s="17" customFormat="1" ht="75" customHeight="1" x14ac:dyDescent="0.25">
      <c r="A7" s="11">
        <v>5</v>
      </c>
      <c r="B7" s="18">
        <v>20216201505022</v>
      </c>
      <c r="C7" s="13">
        <v>44531</v>
      </c>
      <c r="D7" s="14" t="s">
        <v>45</v>
      </c>
      <c r="E7" s="14" t="s">
        <v>165</v>
      </c>
      <c r="F7" s="15" t="s">
        <v>113</v>
      </c>
      <c r="G7" s="15" t="s">
        <v>230</v>
      </c>
      <c r="H7" s="15" t="s">
        <v>107</v>
      </c>
      <c r="I7" s="12">
        <v>4</v>
      </c>
      <c r="J7" s="14" t="s">
        <v>102</v>
      </c>
      <c r="K7" s="14" t="s">
        <v>30</v>
      </c>
      <c r="L7" s="14" t="s">
        <v>38</v>
      </c>
      <c r="M7" s="14" t="s">
        <v>38</v>
      </c>
      <c r="N7" s="14" t="s">
        <v>38</v>
      </c>
      <c r="O7" s="15" t="s">
        <v>231</v>
      </c>
      <c r="P7" s="13">
        <v>44537</v>
      </c>
      <c r="Q7" s="13">
        <v>44537</v>
      </c>
      <c r="R7" s="24">
        <v>20215001637001</v>
      </c>
      <c r="S7" s="16" t="s">
        <v>232</v>
      </c>
    </row>
    <row r="8" spans="1:19" s="17" customFormat="1" ht="51" x14ac:dyDescent="0.25">
      <c r="A8" s="11">
        <v>6</v>
      </c>
      <c r="B8" s="18">
        <v>20216201553272</v>
      </c>
      <c r="C8" s="13">
        <v>44543</v>
      </c>
      <c r="D8" s="14" t="s">
        <v>46</v>
      </c>
      <c r="E8" s="14" t="s">
        <v>34</v>
      </c>
      <c r="F8" s="15" t="s">
        <v>113</v>
      </c>
      <c r="G8" s="15" t="s">
        <v>233</v>
      </c>
      <c r="H8" s="15" t="s">
        <v>91</v>
      </c>
      <c r="I8" s="12">
        <v>57</v>
      </c>
      <c r="J8" s="14" t="s">
        <v>37</v>
      </c>
      <c r="K8" s="14" t="s">
        <v>38</v>
      </c>
      <c r="L8" s="15" t="s">
        <v>38</v>
      </c>
      <c r="M8" s="15" t="s">
        <v>30</v>
      </c>
      <c r="N8" s="14" t="s">
        <v>38</v>
      </c>
      <c r="O8" s="15" t="s">
        <v>234</v>
      </c>
      <c r="P8" s="13">
        <v>44623</v>
      </c>
      <c r="Q8" s="26">
        <v>44623</v>
      </c>
      <c r="R8" s="24">
        <v>20224300140871</v>
      </c>
      <c r="S8" s="16" t="s">
        <v>115</v>
      </c>
    </row>
    <row r="9" spans="1:19" s="17" customFormat="1" ht="38.25" x14ac:dyDescent="0.25">
      <c r="A9" s="11">
        <v>7</v>
      </c>
      <c r="B9" s="18">
        <v>20216001509082</v>
      </c>
      <c r="C9" s="13">
        <v>44532</v>
      </c>
      <c r="D9" s="14" t="s">
        <v>47</v>
      </c>
      <c r="E9" s="14" t="s">
        <v>34</v>
      </c>
      <c r="F9" s="15" t="s">
        <v>35</v>
      </c>
      <c r="G9" s="15" t="s">
        <v>24</v>
      </c>
      <c r="H9" s="15" t="s">
        <v>90</v>
      </c>
      <c r="I9" s="12">
        <v>17</v>
      </c>
      <c r="J9" s="14" t="s">
        <v>37</v>
      </c>
      <c r="K9" s="14" t="s">
        <v>38</v>
      </c>
      <c r="L9" s="14" t="s">
        <v>38</v>
      </c>
      <c r="M9" s="14" t="s">
        <v>38</v>
      </c>
      <c r="N9" s="14" t="s">
        <v>38</v>
      </c>
      <c r="O9" s="15" t="s">
        <v>235</v>
      </c>
      <c r="P9" s="13">
        <v>44553</v>
      </c>
      <c r="Q9" s="13">
        <v>44558</v>
      </c>
      <c r="R9" s="24">
        <v>20216200040664</v>
      </c>
      <c r="S9" s="16" t="s">
        <v>236</v>
      </c>
    </row>
    <row r="10" spans="1:19" s="17" customFormat="1" ht="44.25" customHeight="1" x14ac:dyDescent="0.25">
      <c r="A10" s="11">
        <v>8</v>
      </c>
      <c r="B10" s="18">
        <v>20216201546852</v>
      </c>
      <c r="C10" s="13">
        <v>44540</v>
      </c>
      <c r="D10" s="14" t="s">
        <v>48</v>
      </c>
      <c r="E10" s="14" t="s">
        <v>165</v>
      </c>
      <c r="F10" s="15" t="s">
        <v>35</v>
      </c>
      <c r="G10" s="15" t="s">
        <v>23</v>
      </c>
      <c r="H10" s="15" t="s">
        <v>107</v>
      </c>
      <c r="I10" s="12">
        <v>60</v>
      </c>
      <c r="J10" s="14" t="s">
        <v>37</v>
      </c>
      <c r="K10" s="14" t="s">
        <v>38</v>
      </c>
      <c r="L10" s="14" t="s">
        <v>30</v>
      </c>
      <c r="M10" s="14" t="s">
        <v>30</v>
      </c>
      <c r="N10" s="14" t="s">
        <v>38</v>
      </c>
      <c r="O10" s="15" t="s">
        <v>237</v>
      </c>
      <c r="P10" s="13">
        <v>44627</v>
      </c>
      <c r="Q10" s="13">
        <v>44627</v>
      </c>
      <c r="R10" s="24">
        <v>20224300057621</v>
      </c>
      <c r="S10" s="16" t="s">
        <v>115</v>
      </c>
    </row>
    <row r="11" spans="1:19" s="17" customFormat="1" ht="38.25" x14ac:dyDescent="0.25">
      <c r="A11" s="11">
        <v>9</v>
      </c>
      <c r="B11" s="18">
        <v>20216201561702</v>
      </c>
      <c r="C11" s="13">
        <v>44544</v>
      </c>
      <c r="D11" s="14" t="s">
        <v>49</v>
      </c>
      <c r="E11" s="14" t="s">
        <v>165</v>
      </c>
      <c r="F11" s="15" t="s">
        <v>113</v>
      </c>
      <c r="G11" s="15" t="s">
        <v>24</v>
      </c>
      <c r="H11" s="15" t="s">
        <v>107</v>
      </c>
      <c r="I11" s="12">
        <v>9</v>
      </c>
      <c r="J11" s="14" t="s">
        <v>37</v>
      </c>
      <c r="K11" s="14" t="s">
        <v>38</v>
      </c>
      <c r="L11" s="14" t="s">
        <v>38</v>
      </c>
      <c r="M11" s="14" t="s">
        <v>38</v>
      </c>
      <c r="N11" s="14" t="s">
        <v>38</v>
      </c>
      <c r="O11" s="15" t="s">
        <v>238</v>
      </c>
      <c r="P11" s="13">
        <v>44557</v>
      </c>
      <c r="Q11" s="13">
        <v>44557</v>
      </c>
      <c r="R11" s="24" t="s">
        <v>239</v>
      </c>
      <c r="S11" s="16" t="s">
        <v>41</v>
      </c>
    </row>
    <row r="12" spans="1:19" s="17" customFormat="1" ht="89.25" x14ac:dyDescent="0.25">
      <c r="A12" s="11">
        <v>10</v>
      </c>
      <c r="B12" s="18">
        <v>20216201590992</v>
      </c>
      <c r="C12" s="13">
        <v>44552</v>
      </c>
      <c r="D12" s="15" t="s">
        <v>51</v>
      </c>
      <c r="E12" s="14" t="s">
        <v>82</v>
      </c>
      <c r="F12" s="15" t="s">
        <v>87</v>
      </c>
      <c r="G12" s="15" t="s">
        <v>15</v>
      </c>
      <c r="H12" s="12" t="s">
        <v>84</v>
      </c>
      <c r="I12" s="12" t="s">
        <v>84</v>
      </c>
      <c r="J12" s="14" t="s">
        <v>37</v>
      </c>
      <c r="K12" s="14" t="s">
        <v>30</v>
      </c>
      <c r="L12" s="14" t="s">
        <v>30</v>
      </c>
      <c r="M12" s="14" t="s">
        <v>30</v>
      </c>
      <c r="N12" s="14" t="s">
        <v>38</v>
      </c>
      <c r="O12" s="15" t="s">
        <v>84</v>
      </c>
      <c r="P12" s="13" t="s">
        <v>84</v>
      </c>
      <c r="Q12" s="13" t="s">
        <v>85</v>
      </c>
      <c r="R12" s="27">
        <v>20222200190401</v>
      </c>
      <c r="S12" s="16" t="s">
        <v>83</v>
      </c>
    </row>
    <row r="13" spans="1:19" s="17" customFormat="1" ht="76.5" x14ac:dyDescent="0.25">
      <c r="A13" s="11">
        <v>11</v>
      </c>
      <c r="B13" s="18">
        <v>20216201607822</v>
      </c>
      <c r="C13" s="13">
        <v>44561</v>
      </c>
      <c r="D13" s="14" t="s">
        <v>50</v>
      </c>
      <c r="E13" s="14" t="s">
        <v>82</v>
      </c>
      <c r="F13" s="15" t="s">
        <v>87</v>
      </c>
      <c r="G13" s="15" t="s">
        <v>86</v>
      </c>
      <c r="H13" s="12" t="s">
        <v>84</v>
      </c>
      <c r="I13" s="12" t="s">
        <v>84</v>
      </c>
      <c r="J13" s="14" t="s">
        <v>37</v>
      </c>
      <c r="K13" s="14" t="s">
        <v>30</v>
      </c>
      <c r="L13" s="14" t="s">
        <v>30</v>
      </c>
      <c r="M13" s="14" t="s">
        <v>30</v>
      </c>
      <c r="N13" s="14" t="s">
        <v>38</v>
      </c>
      <c r="O13" s="15" t="s">
        <v>84</v>
      </c>
      <c r="P13" s="13" t="s">
        <v>84</v>
      </c>
      <c r="Q13" s="13" t="s">
        <v>85</v>
      </c>
      <c r="R13" s="24">
        <v>20226200015921</v>
      </c>
      <c r="S13" s="16" t="s">
        <v>88</v>
      </c>
    </row>
    <row r="14" spans="1:19" s="17" customFormat="1" ht="51" x14ac:dyDescent="0.25">
      <c r="A14" s="11">
        <v>12</v>
      </c>
      <c r="B14" s="18">
        <v>20216201578282</v>
      </c>
      <c r="C14" s="13">
        <v>44547</v>
      </c>
      <c r="D14" s="14" t="s">
        <v>52</v>
      </c>
      <c r="E14" s="14" t="s">
        <v>82</v>
      </c>
      <c r="F14" s="15" t="s">
        <v>89</v>
      </c>
      <c r="G14" s="15" t="s">
        <v>21</v>
      </c>
      <c r="H14" s="12" t="s">
        <v>84</v>
      </c>
      <c r="I14" s="12" t="s">
        <v>84</v>
      </c>
      <c r="J14" s="14" t="s">
        <v>37</v>
      </c>
      <c r="K14" s="14" t="s">
        <v>90</v>
      </c>
      <c r="L14" s="14" t="s">
        <v>91</v>
      </c>
      <c r="M14" s="14" t="s">
        <v>91</v>
      </c>
      <c r="N14" s="14" t="s">
        <v>91</v>
      </c>
      <c r="O14" s="15" t="s">
        <v>91</v>
      </c>
      <c r="P14" s="13" t="s">
        <v>91</v>
      </c>
      <c r="Q14" s="13" t="s">
        <v>91</v>
      </c>
      <c r="R14" s="24" t="s">
        <v>91</v>
      </c>
      <c r="S14" s="16" t="s">
        <v>92</v>
      </c>
    </row>
    <row r="15" spans="1:19" s="17" customFormat="1" ht="63.75" x14ac:dyDescent="0.25">
      <c r="A15" s="11">
        <v>13</v>
      </c>
      <c r="B15" s="18">
        <v>20216201565452</v>
      </c>
      <c r="C15" s="13">
        <v>44545</v>
      </c>
      <c r="D15" s="14" t="s">
        <v>53</v>
      </c>
      <c r="E15" s="14" t="s">
        <v>82</v>
      </c>
      <c r="F15" s="15" t="s">
        <v>89</v>
      </c>
      <c r="G15" s="15" t="s">
        <v>21</v>
      </c>
      <c r="H15" s="12" t="s">
        <v>84</v>
      </c>
      <c r="I15" s="12" t="s">
        <v>84</v>
      </c>
      <c r="J15" s="14" t="s">
        <v>37</v>
      </c>
      <c r="K15" s="14" t="s">
        <v>30</v>
      </c>
      <c r="L15" s="14" t="s">
        <v>30</v>
      </c>
      <c r="M15" s="14" t="s">
        <v>30</v>
      </c>
      <c r="N15" s="14" t="s">
        <v>38</v>
      </c>
      <c r="O15" s="13" t="s">
        <v>84</v>
      </c>
      <c r="P15" s="13" t="s">
        <v>84</v>
      </c>
      <c r="Q15" s="13" t="s">
        <v>84</v>
      </c>
      <c r="R15" s="24">
        <v>20213101730481</v>
      </c>
      <c r="S15" s="16" t="s">
        <v>93</v>
      </c>
    </row>
    <row r="16" spans="1:19" s="17" customFormat="1" ht="51" x14ac:dyDescent="0.25">
      <c r="A16" s="11">
        <v>14</v>
      </c>
      <c r="B16" s="18">
        <v>20216201598262</v>
      </c>
      <c r="C16" s="13">
        <v>44557</v>
      </c>
      <c r="D16" s="14" t="s">
        <v>54</v>
      </c>
      <c r="E16" s="14" t="s">
        <v>82</v>
      </c>
      <c r="F16" s="15" t="s">
        <v>94</v>
      </c>
      <c r="G16" s="15" t="s">
        <v>15</v>
      </c>
      <c r="H16" s="12" t="s">
        <v>97</v>
      </c>
      <c r="I16" s="12">
        <f>NETWORKDAYS.INTL(Tabla1[[#This Row],[FECHA DE RADICADO]], Tabla1[[#This Row],[FECHA DE ENTREGA AL PETICIONARIO ]])-2</f>
        <v>43</v>
      </c>
      <c r="J16" s="14" t="s">
        <v>37</v>
      </c>
      <c r="K16" s="14" t="s">
        <v>96</v>
      </c>
      <c r="L16" s="15" t="s">
        <v>30</v>
      </c>
      <c r="M16" s="15" t="s">
        <v>30</v>
      </c>
      <c r="N16" s="15" t="s">
        <v>38</v>
      </c>
      <c r="O16" s="15" t="s">
        <v>144</v>
      </c>
      <c r="P16" s="26">
        <v>44619</v>
      </c>
      <c r="Q16" s="26">
        <v>44619</v>
      </c>
      <c r="R16" s="15" t="s">
        <v>95</v>
      </c>
      <c r="S16" s="16" t="s">
        <v>145</v>
      </c>
    </row>
    <row r="17" spans="1:19" s="17" customFormat="1" ht="82.5" customHeight="1" x14ac:dyDescent="0.25">
      <c r="A17" s="11">
        <v>15</v>
      </c>
      <c r="B17" s="18">
        <v>20216201532252</v>
      </c>
      <c r="C17" s="13">
        <v>44537</v>
      </c>
      <c r="D17" s="15" t="s">
        <v>55</v>
      </c>
      <c r="E17" s="14" t="s">
        <v>34</v>
      </c>
      <c r="F17" s="15" t="s">
        <v>98</v>
      </c>
      <c r="G17" s="15" t="s">
        <v>15</v>
      </c>
      <c r="H17" s="12" t="s">
        <v>97</v>
      </c>
      <c r="I17" s="12" t="s">
        <v>84</v>
      </c>
      <c r="J17" s="14" t="s">
        <v>37</v>
      </c>
      <c r="K17" s="14" t="s">
        <v>96</v>
      </c>
      <c r="L17" s="14" t="s">
        <v>30</v>
      </c>
      <c r="M17" s="14" t="s">
        <v>30</v>
      </c>
      <c r="N17" s="14" t="s">
        <v>38</v>
      </c>
      <c r="O17" s="15" t="s">
        <v>84</v>
      </c>
      <c r="P17" s="13" t="s">
        <v>84</v>
      </c>
      <c r="Q17" s="13" t="s">
        <v>84</v>
      </c>
      <c r="R17" s="24">
        <v>20212201697751</v>
      </c>
      <c r="S17" s="16" t="s">
        <v>99</v>
      </c>
    </row>
    <row r="18" spans="1:19" s="17" customFormat="1" ht="51" x14ac:dyDescent="0.25">
      <c r="A18" s="11">
        <v>16</v>
      </c>
      <c r="B18" s="18">
        <v>20216201556822</v>
      </c>
      <c r="C18" s="13">
        <v>44544</v>
      </c>
      <c r="D18" s="14" t="s">
        <v>56</v>
      </c>
      <c r="E18" s="15" t="s">
        <v>100</v>
      </c>
      <c r="F18" s="15" t="s">
        <v>101</v>
      </c>
      <c r="G18" s="15" t="s">
        <v>15</v>
      </c>
      <c r="H18" s="15" t="s">
        <v>82</v>
      </c>
      <c r="I18" s="12">
        <f>NETWORKDAYS.INTL(Tabla1[[#This Row],[FECHA DE RADICADO]], Tabla1[[#This Row],[FECHA DE ENTREGA AL PETICIONARIO ]])-3</f>
        <v>73</v>
      </c>
      <c r="J18" s="14" t="s">
        <v>102</v>
      </c>
      <c r="K18" s="14" t="s">
        <v>96</v>
      </c>
      <c r="L18" s="14" t="s">
        <v>30</v>
      </c>
      <c r="M18" s="14" t="s">
        <v>30</v>
      </c>
      <c r="N18" s="14" t="s">
        <v>38</v>
      </c>
      <c r="O18" s="15" t="s">
        <v>146</v>
      </c>
      <c r="P18" s="13">
        <v>44649</v>
      </c>
      <c r="Q18" s="26">
        <v>44649</v>
      </c>
      <c r="R18" s="24">
        <v>20222200217301</v>
      </c>
      <c r="S18" s="16" t="s">
        <v>147</v>
      </c>
    </row>
    <row r="19" spans="1:19" s="17" customFormat="1" ht="51" x14ac:dyDescent="0.25">
      <c r="A19" s="11">
        <v>17</v>
      </c>
      <c r="B19" s="18">
        <v>20216201593542</v>
      </c>
      <c r="C19" s="13">
        <v>44552</v>
      </c>
      <c r="D19" s="14" t="s">
        <v>57</v>
      </c>
      <c r="E19" s="14" t="s">
        <v>82</v>
      </c>
      <c r="F19" s="15" t="s">
        <v>94</v>
      </c>
      <c r="G19" s="15" t="s">
        <v>86</v>
      </c>
      <c r="H19" s="12" t="s">
        <v>84</v>
      </c>
      <c r="I19" s="12" t="s">
        <v>84</v>
      </c>
      <c r="J19" s="14" t="s">
        <v>37</v>
      </c>
      <c r="K19" s="14" t="s">
        <v>96</v>
      </c>
      <c r="L19" s="14" t="s">
        <v>30</v>
      </c>
      <c r="M19" s="14" t="s">
        <v>30</v>
      </c>
      <c r="N19" s="14" t="s">
        <v>38</v>
      </c>
      <c r="O19" s="15" t="s">
        <v>84</v>
      </c>
      <c r="P19" s="13" t="s">
        <v>84</v>
      </c>
      <c r="Q19" s="26" t="s">
        <v>85</v>
      </c>
      <c r="R19" s="24">
        <v>20225000059411</v>
      </c>
      <c r="S19" s="16" t="s">
        <v>103</v>
      </c>
    </row>
    <row r="20" spans="1:19" s="17" customFormat="1" ht="51" x14ac:dyDescent="0.25">
      <c r="A20" s="11">
        <v>18</v>
      </c>
      <c r="B20" s="28">
        <v>20216201594262</v>
      </c>
      <c r="C20" s="29">
        <v>44553</v>
      </c>
      <c r="D20" s="11" t="s">
        <v>67</v>
      </c>
      <c r="E20" s="14" t="s">
        <v>82</v>
      </c>
      <c r="F20" s="15" t="s">
        <v>94</v>
      </c>
      <c r="G20" s="30" t="s">
        <v>21</v>
      </c>
      <c r="H20" s="12" t="s">
        <v>84</v>
      </c>
      <c r="I20" s="12">
        <f>NETWORKDAYS.INTL(Tabla1[[#This Row],[FECHA DE RADICADO]], Tabla1[[#This Row],[FECHA DE ENTREGA AL PETICIONARIO ]])-2</f>
        <v>57</v>
      </c>
      <c r="J20" s="14" t="s">
        <v>37</v>
      </c>
      <c r="K20" s="14" t="s">
        <v>96</v>
      </c>
      <c r="L20" s="14" t="s">
        <v>30</v>
      </c>
      <c r="M20" s="14" t="s">
        <v>30</v>
      </c>
      <c r="N20" s="14" t="s">
        <v>38</v>
      </c>
      <c r="O20" s="15" t="s">
        <v>148</v>
      </c>
      <c r="P20" s="13">
        <v>44635</v>
      </c>
      <c r="Q20" s="26">
        <v>44635</v>
      </c>
      <c r="R20" s="31" t="s">
        <v>104</v>
      </c>
      <c r="S20" s="32" t="s">
        <v>149</v>
      </c>
    </row>
    <row r="21" spans="1:19" s="17" customFormat="1" ht="51" x14ac:dyDescent="0.25">
      <c r="A21" s="11">
        <v>19</v>
      </c>
      <c r="B21" s="28">
        <v>20216001503702</v>
      </c>
      <c r="C21" s="29">
        <v>44531</v>
      </c>
      <c r="D21" s="11" t="s">
        <v>105</v>
      </c>
      <c r="E21" s="14" t="s">
        <v>34</v>
      </c>
      <c r="F21" s="15" t="s">
        <v>98</v>
      </c>
      <c r="G21" s="15" t="s">
        <v>23</v>
      </c>
      <c r="H21" s="15" t="s">
        <v>107</v>
      </c>
      <c r="I21" s="12">
        <f>NETWORKDAYS.INTL(Tabla1[[#This Row],[FECHA DE RADICADO]], Tabla1[[#This Row],[FECHA DE ENTREGA AL PETICIONARIO ]])-2</f>
        <v>11</v>
      </c>
      <c r="J21" s="14" t="s">
        <v>37</v>
      </c>
      <c r="K21" s="14" t="s">
        <v>96</v>
      </c>
      <c r="L21" s="14" t="s">
        <v>38</v>
      </c>
      <c r="M21" s="14" t="s">
        <v>38</v>
      </c>
      <c r="N21" s="14" t="s">
        <v>38</v>
      </c>
      <c r="O21" s="15" t="s">
        <v>106</v>
      </c>
      <c r="P21" s="13">
        <v>44545</v>
      </c>
      <c r="Q21" s="33">
        <v>44548</v>
      </c>
      <c r="R21" s="12">
        <v>20214301653131</v>
      </c>
      <c r="S21" s="34" t="s">
        <v>111</v>
      </c>
    </row>
    <row r="22" spans="1:19" s="17" customFormat="1" ht="51" x14ac:dyDescent="0.25">
      <c r="A22" s="11">
        <v>20</v>
      </c>
      <c r="B22" s="35">
        <v>20216201504882</v>
      </c>
      <c r="C22" s="13">
        <v>44531</v>
      </c>
      <c r="D22" s="14" t="s">
        <v>108</v>
      </c>
      <c r="E22" s="14" t="s">
        <v>82</v>
      </c>
      <c r="F22" s="15" t="s">
        <v>109</v>
      </c>
      <c r="G22" s="15" t="s">
        <v>24</v>
      </c>
      <c r="H22" s="15" t="s">
        <v>107</v>
      </c>
      <c r="I22" s="12">
        <f>NETWORKDAYS.INTL(Tabla1[[#This Row],[FECHA DE RADICADO]], Tabla1[[#This Row],[FECHA DE ENTREGA AL PETICIONARIO ]])-2</f>
        <v>13</v>
      </c>
      <c r="J22" s="14" t="s">
        <v>37</v>
      </c>
      <c r="K22" s="14" t="s">
        <v>30</v>
      </c>
      <c r="L22" s="14" t="s">
        <v>38</v>
      </c>
      <c r="M22" s="14" t="s">
        <v>38</v>
      </c>
      <c r="N22" s="14" t="s">
        <v>38</v>
      </c>
      <c r="O22" s="15" t="s">
        <v>110</v>
      </c>
      <c r="P22" s="13">
        <v>44544</v>
      </c>
      <c r="Q22" s="33">
        <v>44551</v>
      </c>
      <c r="R22" s="12">
        <v>20216201639771</v>
      </c>
      <c r="S22" s="34" t="s">
        <v>111</v>
      </c>
    </row>
    <row r="23" spans="1:19" s="17" customFormat="1" ht="51" x14ac:dyDescent="0.25">
      <c r="A23" s="11">
        <v>21</v>
      </c>
      <c r="B23" s="35">
        <v>20216201567262</v>
      </c>
      <c r="C23" s="13">
        <v>44545</v>
      </c>
      <c r="D23" s="14" t="s">
        <v>112</v>
      </c>
      <c r="E23" s="14" t="s">
        <v>34</v>
      </c>
      <c r="F23" s="15" t="s">
        <v>113</v>
      </c>
      <c r="G23" s="15" t="s">
        <v>15</v>
      </c>
      <c r="H23" s="15" t="s">
        <v>107</v>
      </c>
      <c r="I23" s="12">
        <f>NETWORKDAYS.INTL(Tabla1[[#This Row],[FECHA DE RADICADO]], Tabla1[[#This Row],[FECHA DE ENTREGA AL PETICIONARIO ]])-3</f>
        <v>58</v>
      </c>
      <c r="J23" s="14" t="s">
        <v>37</v>
      </c>
      <c r="K23" s="14" t="s">
        <v>96</v>
      </c>
      <c r="L23" s="14" t="s">
        <v>30</v>
      </c>
      <c r="M23" s="14" t="s">
        <v>30</v>
      </c>
      <c r="N23" s="14" t="s">
        <v>38</v>
      </c>
      <c r="O23" s="15" t="s">
        <v>114</v>
      </c>
      <c r="P23" s="13">
        <v>44623</v>
      </c>
      <c r="Q23" s="33">
        <v>44629</v>
      </c>
      <c r="R23" s="12">
        <v>20222200139781</v>
      </c>
      <c r="S23" s="34" t="s">
        <v>115</v>
      </c>
    </row>
    <row r="24" spans="1:19" s="17" customFormat="1" ht="38.25" x14ac:dyDescent="0.25">
      <c r="A24" s="11">
        <v>22</v>
      </c>
      <c r="B24" s="35">
        <v>20216201589012</v>
      </c>
      <c r="C24" s="13">
        <v>44551</v>
      </c>
      <c r="D24" s="15" t="s">
        <v>116</v>
      </c>
      <c r="E24" s="14" t="s">
        <v>34</v>
      </c>
      <c r="F24" s="15" t="s">
        <v>113</v>
      </c>
      <c r="G24" s="15" t="s">
        <v>15</v>
      </c>
      <c r="H24" s="15" t="s">
        <v>107</v>
      </c>
      <c r="I24" s="12">
        <f>NETWORKDAYS.INTL(Tabla1[[#This Row],[FECHA DE RADICADO]], Tabla1[[#This Row],[FECHA DE ENTREGA AL PETICIONARIO ]])-3</f>
        <v>45</v>
      </c>
      <c r="J24" s="14" t="s">
        <v>37</v>
      </c>
      <c r="K24" s="14" t="s">
        <v>96</v>
      </c>
      <c r="L24" s="14" t="s">
        <v>30</v>
      </c>
      <c r="M24" s="14" t="s">
        <v>30</v>
      </c>
      <c r="N24" s="14" t="s">
        <v>38</v>
      </c>
      <c r="O24" s="15" t="s">
        <v>117</v>
      </c>
      <c r="P24" s="13">
        <v>44613</v>
      </c>
      <c r="Q24" s="33">
        <v>44616</v>
      </c>
      <c r="R24" s="12">
        <v>20222200103081</v>
      </c>
      <c r="S24" s="34" t="s">
        <v>118</v>
      </c>
    </row>
    <row r="25" spans="1:19" s="17" customFormat="1" ht="63.75" x14ac:dyDescent="0.25">
      <c r="A25" s="11">
        <v>23</v>
      </c>
      <c r="B25" s="35">
        <v>20216001550702</v>
      </c>
      <c r="C25" s="13">
        <v>44543</v>
      </c>
      <c r="D25" s="14" t="s">
        <v>119</v>
      </c>
      <c r="E25" s="14" t="s">
        <v>34</v>
      </c>
      <c r="F25" s="15" t="s">
        <v>113</v>
      </c>
      <c r="G25" s="15" t="s">
        <v>15</v>
      </c>
      <c r="H25" s="15" t="s">
        <v>107</v>
      </c>
      <c r="I25" s="12">
        <f>NETWORKDAYS.INTL(Tabla1[[#This Row],[FECHA DE RADICADO]], Tabla1[[#This Row],[FECHA DE ENTREGA AL PETICIONARIO ]])-3</f>
        <v>39</v>
      </c>
      <c r="J25" s="14" t="s">
        <v>37</v>
      </c>
      <c r="K25" s="14" t="s">
        <v>96</v>
      </c>
      <c r="L25" s="14" t="s">
        <v>30</v>
      </c>
      <c r="M25" s="14" t="s">
        <v>30</v>
      </c>
      <c r="N25" s="14" t="s">
        <v>38</v>
      </c>
      <c r="O25" s="15" t="s">
        <v>120</v>
      </c>
      <c r="P25" s="13">
        <v>44599</v>
      </c>
      <c r="Q25" s="33">
        <v>44600</v>
      </c>
      <c r="R25" s="12">
        <v>20212201714071</v>
      </c>
      <c r="S25" s="34" t="s">
        <v>121</v>
      </c>
    </row>
    <row r="26" spans="1:19" s="17" customFormat="1" ht="76.5" x14ac:dyDescent="0.25">
      <c r="A26" s="11">
        <v>24</v>
      </c>
      <c r="B26" s="35">
        <v>20216201595222</v>
      </c>
      <c r="C26" s="13">
        <v>44553</v>
      </c>
      <c r="D26" s="14" t="s">
        <v>58</v>
      </c>
      <c r="E26" s="14" t="s">
        <v>82</v>
      </c>
      <c r="F26" s="15" t="s">
        <v>113</v>
      </c>
      <c r="G26" s="15" t="s">
        <v>15</v>
      </c>
      <c r="H26" s="15" t="s">
        <v>107</v>
      </c>
      <c r="I26" s="12">
        <f>NETWORKDAYS.INTL(Tabla1[[#This Row],[FECHA DE RADICADO]], Tabla1[[#This Row],[FECHA DE ENTREGA AL PETICIONARIO ]])-2</f>
        <v>55</v>
      </c>
      <c r="J26" s="14" t="s">
        <v>37</v>
      </c>
      <c r="K26" s="14" t="s">
        <v>96</v>
      </c>
      <c r="L26" s="14" t="s">
        <v>30</v>
      </c>
      <c r="M26" s="14" t="s">
        <v>30</v>
      </c>
      <c r="N26" s="14" t="s">
        <v>38</v>
      </c>
      <c r="O26" s="15" t="s">
        <v>150</v>
      </c>
      <c r="P26" s="13">
        <v>44631</v>
      </c>
      <c r="Q26" s="33">
        <v>44631</v>
      </c>
      <c r="R26" s="12">
        <v>20222200195001</v>
      </c>
      <c r="S26" s="32" t="s">
        <v>151</v>
      </c>
    </row>
    <row r="27" spans="1:19" s="17" customFormat="1" ht="76.5" x14ac:dyDescent="0.25">
      <c r="A27" s="11">
        <v>25</v>
      </c>
      <c r="B27" s="35">
        <v>20216201551842</v>
      </c>
      <c r="C27" s="13">
        <v>44543</v>
      </c>
      <c r="D27" s="14" t="s">
        <v>59</v>
      </c>
      <c r="E27" s="14" t="s">
        <v>82</v>
      </c>
      <c r="F27" s="15" t="s">
        <v>113</v>
      </c>
      <c r="G27" s="15" t="s">
        <v>15</v>
      </c>
      <c r="H27" s="15" t="s">
        <v>107</v>
      </c>
      <c r="I27" s="12">
        <f>NETWORKDAYS.INTL(Tabla1[[#This Row],[FECHA DE RADICADO]], Tabla1[[#This Row],[FECHA DE ENTREGA AL PETICIONARIO ]])-2</f>
        <v>66</v>
      </c>
      <c r="J27" s="14" t="s">
        <v>37</v>
      </c>
      <c r="K27" s="14" t="s">
        <v>96</v>
      </c>
      <c r="L27" s="14" t="s">
        <v>30</v>
      </c>
      <c r="M27" s="14" t="s">
        <v>30</v>
      </c>
      <c r="N27" s="14" t="s">
        <v>38</v>
      </c>
      <c r="O27" s="15" t="s">
        <v>152</v>
      </c>
      <c r="P27" s="13">
        <v>44636</v>
      </c>
      <c r="Q27" s="33">
        <v>44636</v>
      </c>
      <c r="R27" s="12">
        <v>20212201696361</v>
      </c>
      <c r="S27" s="32" t="s">
        <v>151</v>
      </c>
    </row>
    <row r="28" spans="1:19" s="17" customFormat="1" ht="38.25" x14ac:dyDescent="0.25">
      <c r="A28" s="11">
        <v>26</v>
      </c>
      <c r="B28" s="35">
        <v>20216001508882</v>
      </c>
      <c r="C28" s="13">
        <v>44532</v>
      </c>
      <c r="D28" s="14" t="s">
        <v>122</v>
      </c>
      <c r="E28" s="14" t="s">
        <v>34</v>
      </c>
      <c r="F28" s="15" t="s">
        <v>123</v>
      </c>
      <c r="G28" s="15" t="s">
        <v>24</v>
      </c>
      <c r="H28" s="15" t="s">
        <v>107</v>
      </c>
      <c r="I28" s="12">
        <f>NETWORKDAYS.INTL(Tabla1[[#This Row],[FECHA DE RADICADO]], Tabla1[[#This Row],[FECHA DE ENTREGA AL PETICIONARIO ]])-2</f>
        <v>10</v>
      </c>
      <c r="J28" s="14" t="s">
        <v>37</v>
      </c>
      <c r="K28" s="14" t="s">
        <v>30</v>
      </c>
      <c r="L28" s="14" t="s">
        <v>38</v>
      </c>
      <c r="M28" s="14" t="s">
        <v>38</v>
      </c>
      <c r="N28" s="14" t="s">
        <v>38</v>
      </c>
      <c r="O28" s="15" t="s">
        <v>124</v>
      </c>
      <c r="P28" s="13">
        <v>44544</v>
      </c>
      <c r="Q28" s="33">
        <v>44547</v>
      </c>
      <c r="R28" s="12">
        <v>20216201637501</v>
      </c>
      <c r="S28" s="34" t="s">
        <v>31</v>
      </c>
    </row>
    <row r="29" spans="1:19" s="17" customFormat="1" ht="51" x14ac:dyDescent="0.25">
      <c r="A29" s="11">
        <v>27</v>
      </c>
      <c r="B29" s="35">
        <v>20217401594292</v>
      </c>
      <c r="C29" s="13">
        <v>44553</v>
      </c>
      <c r="D29" s="14" t="s">
        <v>125</v>
      </c>
      <c r="E29" s="14" t="s">
        <v>82</v>
      </c>
      <c r="F29" s="15" t="s">
        <v>123</v>
      </c>
      <c r="G29" s="15" t="s">
        <v>24</v>
      </c>
      <c r="H29" s="15" t="s">
        <v>107</v>
      </c>
      <c r="I29" s="12">
        <f>NETWORKDAYS.INTL(Tabla1[[#This Row],[FECHA DE RADICADO]], Tabla1[[#This Row],[FECHA DE ENTREGA AL PETICIONARIO ]])-2</f>
        <v>33</v>
      </c>
      <c r="J29" s="14" t="s">
        <v>37</v>
      </c>
      <c r="K29" s="14" t="s">
        <v>30</v>
      </c>
      <c r="L29" s="14" t="s">
        <v>30</v>
      </c>
      <c r="M29" s="14" t="s">
        <v>30</v>
      </c>
      <c r="N29" s="14" t="s">
        <v>38</v>
      </c>
      <c r="O29" s="15" t="s">
        <v>126</v>
      </c>
      <c r="P29" s="13">
        <v>44599</v>
      </c>
      <c r="Q29" s="33">
        <v>44601</v>
      </c>
      <c r="R29" s="12">
        <v>20216201761701</v>
      </c>
      <c r="S29" s="34" t="s">
        <v>127</v>
      </c>
    </row>
    <row r="30" spans="1:19" s="17" customFormat="1" ht="38.25" x14ac:dyDescent="0.25">
      <c r="A30" s="11">
        <v>28</v>
      </c>
      <c r="B30" s="35">
        <v>20216201582252</v>
      </c>
      <c r="C30" s="13">
        <v>44550</v>
      </c>
      <c r="D30" s="14" t="s">
        <v>128</v>
      </c>
      <c r="E30" s="14" t="s">
        <v>34</v>
      </c>
      <c r="F30" s="15" t="s">
        <v>123</v>
      </c>
      <c r="G30" s="15" t="s">
        <v>24</v>
      </c>
      <c r="H30" s="15" t="s">
        <v>107</v>
      </c>
      <c r="I30" s="12">
        <f>NETWORKDAYS.INTL(Tabla1[[#This Row],[FECHA DE RADICADO]], Tabla1[[#This Row],[FECHA DE ENTREGA AL PETICIONARIO ]])-2</f>
        <v>25</v>
      </c>
      <c r="J30" s="14" t="s">
        <v>37</v>
      </c>
      <c r="K30" s="14" t="s">
        <v>30</v>
      </c>
      <c r="L30" s="14" t="s">
        <v>30</v>
      </c>
      <c r="M30" s="14" t="s">
        <v>30</v>
      </c>
      <c r="N30" s="14" t="s">
        <v>38</v>
      </c>
      <c r="O30" s="15" t="s">
        <v>129</v>
      </c>
      <c r="P30" s="13">
        <v>44559</v>
      </c>
      <c r="Q30" s="33">
        <v>44586</v>
      </c>
      <c r="R30" s="12">
        <v>20216201739871</v>
      </c>
      <c r="S30" s="34" t="s">
        <v>130</v>
      </c>
    </row>
    <row r="31" spans="1:19" s="17" customFormat="1" ht="89.25" x14ac:dyDescent="0.25">
      <c r="A31" s="11">
        <v>29</v>
      </c>
      <c r="B31" s="35">
        <v>20211031509382</v>
      </c>
      <c r="C31" s="13">
        <v>44532</v>
      </c>
      <c r="D31" s="14" t="s">
        <v>131</v>
      </c>
      <c r="E31" s="14" t="s">
        <v>82</v>
      </c>
      <c r="F31" s="15" t="s">
        <v>113</v>
      </c>
      <c r="G31" s="15" t="s">
        <v>21</v>
      </c>
      <c r="H31" s="15" t="s">
        <v>84</v>
      </c>
      <c r="I31" s="12" t="s">
        <v>84</v>
      </c>
      <c r="J31" s="14" t="s">
        <v>37</v>
      </c>
      <c r="K31" s="14" t="s">
        <v>30</v>
      </c>
      <c r="L31" s="14" t="s">
        <v>30</v>
      </c>
      <c r="M31" s="14" t="s">
        <v>30</v>
      </c>
      <c r="N31" s="14" t="s">
        <v>38</v>
      </c>
      <c r="O31" s="15" t="s">
        <v>84</v>
      </c>
      <c r="P31" s="13" t="s">
        <v>84</v>
      </c>
      <c r="Q31" s="33" t="s">
        <v>84</v>
      </c>
      <c r="R31" s="12">
        <v>20213101752821</v>
      </c>
      <c r="S31" s="34" t="s">
        <v>132</v>
      </c>
    </row>
    <row r="32" spans="1:19" s="17" customFormat="1" ht="89.25" x14ac:dyDescent="0.25">
      <c r="A32" s="11">
        <v>30</v>
      </c>
      <c r="B32" s="35">
        <v>20216201534292</v>
      </c>
      <c r="C32" s="13">
        <v>44537</v>
      </c>
      <c r="D32" s="14" t="s">
        <v>60</v>
      </c>
      <c r="E32" s="14" t="s">
        <v>82</v>
      </c>
      <c r="F32" s="15" t="s">
        <v>133</v>
      </c>
      <c r="G32" s="15" t="s">
        <v>86</v>
      </c>
      <c r="H32" s="15" t="s">
        <v>84</v>
      </c>
      <c r="I32" s="12">
        <f>NETWORKDAYS.INTL(Tabla1[[#This Row],[FECHA DE RADICADO]], Tabla1[[#This Row],[FECHA DE ENTREGA AL PETICIONARIO ]])-3</f>
        <v>76</v>
      </c>
      <c r="J32" s="14" t="s">
        <v>37</v>
      </c>
      <c r="K32" s="14" t="s">
        <v>96</v>
      </c>
      <c r="L32" s="14" t="s">
        <v>30</v>
      </c>
      <c r="M32" s="14" t="s">
        <v>30</v>
      </c>
      <c r="N32" s="14" t="s">
        <v>38</v>
      </c>
      <c r="O32" s="15" t="s">
        <v>153</v>
      </c>
      <c r="P32" s="13">
        <v>44647</v>
      </c>
      <c r="Q32" s="33">
        <v>44647</v>
      </c>
      <c r="R32" s="12" t="s">
        <v>134</v>
      </c>
      <c r="S32" s="34" t="s">
        <v>154</v>
      </c>
    </row>
    <row r="33" spans="1:19" s="17" customFormat="1" ht="63.75" x14ac:dyDescent="0.25">
      <c r="A33" s="11">
        <v>31</v>
      </c>
      <c r="B33" s="35">
        <v>20216201539922</v>
      </c>
      <c r="C33" s="13">
        <v>44539</v>
      </c>
      <c r="D33" s="14" t="s">
        <v>135</v>
      </c>
      <c r="E33" s="14" t="s">
        <v>82</v>
      </c>
      <c r="F33" s="15" t="s">
        <v>113</v>
      </c>
      <c r="G33" s="15" t="s">
        <v>24</v>
      </c>
      <c r="H33" s="15" t="s">
        <v>82</v>
      </c>
      <c r="I33" s="12">
        <f>NETWORKDAYS.INTL(Tabla1[[#This Row],[FECHA DE RADICADO]], Tabla1[[#This Row],[FECHA DE ENTREGA AL PETICIONARIO ]])-1</f>
        <v>14</v>
      </c>
      <c r="J33" s="14" t="s">
        <v>37</v>
      </c>
      <c r="K33" s="14" t="s">
        <v>96</v>
      </c>
      <c r="L33" s="14" t="s">
        <v>38</v>
      </c>
      <c r="M33" s="14" t="s">
        <v>38</v>
      </c>
      <c r="N33" s="14" t="s">
        <v>38</v>
      </c>
      <c r="O33" s="15" t="s">
        <v>155</v>
      </c>
      <c r="P33" s="13">
        <v>44559</v>
      </c>
      <c r="Q33" s="33">
        <v>44559</v>
      </c>
      <c r="R33" s="12">
        <v>20216201696711</v>
      </c>
      <c r="S33" s="34" t="s">
        <v>156</v>
      </c>
    </row>
    <row r="34" spans="1:19" s="17" customFormat="1" ht="38.25" x14ac:dyDescent="0.25">
      <c r="A34" s="11">
        <v>32</v>
      </c>
      <c r="B34" s="35">
        <v>20216201539932</v>
      </c>
      <c r="C34" s="13">
        <v>44539</v>
      </c>
      <c r="D34" s="14" t="s">
        <v>136</v>
      </c>
      <c r="E34" s="14" t="s">
        <v>34</v>
      </c>
      <c r="F34" s="15" t="s">
        <v>113</v>
      </c>
      <c r="G34" s="15" t="s">
        <v>23</v>
      </c>
      <c r="H34" s="15" t="s">
        <v>107</v>
      </c>
      <c r="I34" s="12">
        <f>NETWORKDAYS.INTL(Tabla1[[#This Row],[FECHA DE RADICADO]], Tabla1[[#This Row],[FECHA DE ENTREGA AL PETICIONARIO ]])-2</f>
        <v>55</v>
      </c>
      <c r="J34" s="14" t="s">
        <v>37</v>
      </c>
      <c r="K34" s="14" t="s">
        <v>96</v>
      </c>
      <c r="L34" s="14" t="s">
        <v>30</v>
      </c>
      <c r="M34" s="14" t="s">
        <v>30</v>
      </c>
      <c r="N34" s="14" t="s">
        <v>38</v>
      </c>
      <c r="O34" s="15" t="s">
        <v>137</v>
      </c>
      <c r="P34" s="13">
        <v>44615</v>
      </c>
      <c r="Q34" s="33">
        <v>44618</v>
      </c>
      <c r="R34" s="12">
        <v>20224300087031</v>
      </c>
      <c r="S34" s="34" t="s">
        <v>138</v>
      </c>
    </row>
    <row r="35" spans="1:19" s="17" customFormat="1" ht="38.25" x14ac:dyDescent="0.25">
      <c r="A35" s="11">
        <v>33</v>
      </c>
      <c r="B35" s="35">
        <v>20216201541432</v>
      </c>
      <c r="C35" s="13">
        <v>44539</v>
      </c>
      <c r="D35" s="14" t="s">
        <v>139</v>
      </c>
      <c r="E35" s="14" t="s">
        <v>34</v>
      </c>
      <c r="F35" s="15" t="s">
        <v>113</v>
      </c>
      <c r="G35" s="15" t="s">
        <v>24</v>
      </c>
      <c r="H35" s="15" t="s">
        <v>107</v>
      </c>
      <c r="I35" s="12">
        <f>NETWORKDAYS.INTL(Tabla1[[#This Row],[FECHA DE RADICADO]], Tabla1[[#This Row],[FECHA DE ENTREGA AL PETICIONARIO ]])-1</f>
        <v>16</v>
      </c>
      <c r="J35" s="14" t="s">
        <v>37</v>
      </c>
      <c r="K35" s="14" t="s">
        <v>140</v>
      </c>
      <c r="L35" s="14" t="s">
        <v>38</v>
      </c>
      <c r="M35" s="14" t="s">
        <v>96</v>
      </c>
      <c r="N35" s="14" t="s">
        <v>38</v>
      </c>
      <c r="O35" s="15" t="s">
        <v>141</v>
      </c>
      <c r="P35" s="13">
        <v>44559</v>
      </c>
      <c r="Q35" s="33">
        <v>44561</v>
      </c>
      <c r="R35" s="12" t="s">
        <v>142</v>
      </c>
      <c r="S35" s="16" t="s">
        <v>32</v>
      </c>
    </row>
    <row r="36" spans="1:19" s="17" customFormat="1" ht="38.25" x14ac:dyDescent="0.25">
      <c r="A36" s="11">
        <v>34</v>
      </c>
      <c r="B36" s="35">
        <v>20216201548212</v>
      </c>
      <c r="C36" s="13">
        <v>44540</v>
      </c>
      <c r="D36" s="14" t="s">
        <v>61</v>
      </c>
      <c r="E36" s="14" t="s">
        <v>82</v>
      </c>
      <c r="F36" s="15" t="s">
        <v>113</v>
      </c>
      <c r="G36" s="15" t="s">
        <v>15</v>
      </c>
      <c r="H36" s="15" t="s">
        <v>107</v>
      </c>
      <c r="I36" s="12">
        <f>NETWORKDAYS.INTL(Tabla1[[#This Row],[FECHA DE RADICADO]], Tabla1[[#This Row],[FECHA DE ENTREGA AL PETICIONARIO ]])-2</f>
        <v>40</v>
      </c>
      <c r="J36" s="14" t="s">
        <v>37</v>
      </c>
      <c r="K36" s="14" t="s">
        <v>96</v>
      </c>
      <c r="L36" s="14" t="s">
        <v>30</v>
      </c>
      <c r="M36" s="14" t="s">
        <v>30</v>
      </c>
      <c r="N36" s="14" t="s">
        <v>38</v>
      </c>
      <c r="O36" s="15" t="s">
        <v>204</v>
      </c>
      <c r="P36" s="13">
        <v>44599</v>
      </c>
      <c r="Q36" s="33">
        <v>44599</v>
      </c>
      <c r="R36" s="12">
        <v>20222200030451</v>
      </c>
      <c r="S36" s="34" t="s">
        <v>143</v>
      </c>
    </row>
    <row r="37" spans="1:19" s="17" customFormat="1" ht="76.5" x14ac:dyDescent="0.25">
      <c r="A37" s="11">
        <v>35</v>
      </c>
      <c r="B37" s="35">
        <v>20216201555572</v>
      </c>
      <c r="C37" s="13">
        <v>44543</v>
      </c>
      <c r="D37" s="14" t="s">
        <v>62</v>
      </c>
      <c r="E37" s="14" t="s">
        <v>82</v>
      </c>
      <c r="F37" s="15" t="s">
        <v>113</v>
      </c>
      <c r="G37" s="15" t="s">
        <v>23</v>
      </c>
      <c r="H37" s="15" t="s">
        <v>91</v>
      </c>
      <c r="I37" s="12" t="s">
        <v>91</v>
      </c>
      <c r="J37" s="14" t="s">
        <v>102</v>
      </c>
      <c r="K37" s="14" t="s">
        <v>96</v>
      </c>
      <c r="L37" s="14" t="s">
        <v>38</v>
      </c>
      <c r="M37" s="14" t="s">
        <v>91</v>
      </c>
      <c r="N37" s="14" t="s">
        <v>91</v>
      </c>
      <c r="O37" s="15" t="s">
        <v>91</v>
      </c>
      <c r="P37" s="13" t="s">
        <v>91</v>
      </c>
      <c r="Q37" s="33" t="s">
        <v>91</v>
      </c>
      <c r="R37" s="12" t="s">
        <v>91</v>
      </c>
      <c r="S37" s="34" t="s">
        <v>157</v>
      </c>
    </row>
    <row r="38" spans="1:19" s="17" customFormat="1" ht="51" x14ac:dyDescent="0.25">
      <c r="A38" s="11">
        <v>36</v>
      </c>
      <c r="B38" s="35">
        <v>20216201507882</v>
      </c>
      <c r="C38" s="13">
        <v>44531</v>
      </c>
      <c r="D38" s="14" t="s">
        <v>63</v>
      </c>
      <c r="E38" s="14" t="s">
        <v>82</v>
      </c>
      <c r="F38" s="15" t="s">
        <v>113</v>
      </c>
      <c r="G38" s="15" t="s">
        <v>15</v>
      </c>
      <c r="H38" s="15" t="s">
        <v>107</v>
      </c>
      <c r="I38" s="12">
        <f>NETWORKDAYS.INTL(Tabla1[[#This Row],[FECHA DE RADICADO]], Tabla1[[#This Row],[FECHA DE ENTREGA AL PETICIONARIO ]])-2</f>
        <v>14</v>
      </c>
      <c r="J38" s="14" t="s">
        <v>37</v>
      </c>
      <c r="K38" s="14" t="s">
        <v>30</v>
      </c>
      <c r="L38" s="14" t="s">
        <v>38</v>
      </c>
      <c r="M38" s="14" t="s">
        <v>38</v>
      </c>
      <c r="N38" s="14" t="s">
        <v>38</v>
      </c>
      <c r="O38" s="15" t="s">
        <v>158</v>
      </c>
      <c r="P38" s="13">
        <v>44552</v>
      </c>
      <c r="Q38" s="33">
        <v>44552</v>
      </c>
      <c r="R38" s="12">
        <v>20212201675891</v>
      </c>
      <c r="S38" s="34" t="s">
        <v>111</v>
      </c>
    </row>
    <row r="39" spans="1:19" s="17" customFormat="1" ht="114.75" x14ac:dyDescent="0.25">
      <c r="A39" s="11">
        <v>37</v>
      </c>
      <c r="B39" s="35">
        <v>20216201576692</v>
      </c>
      <c r="C39" s="13">
        <v>44547</v>
      </c>
      <c r="D39" s="14" t="s">
        <v>64</v>
      </c>
      <c r="E39" s="14" t="s">
        <v>82</v>
      </c>
      <c r="F39" s="15" t="s">
        <v>113</v>
      </c>
      <c r="G39" s="15" t="s">
        <v>15</v>
      </c>
      <c r="H39" s="15" t="s">
        <v>107</v>
      </c>
      <c r="I39" s="12">
        <f>NETWORKDAYS.INTL(Tabla1[[#This Row],[FECHA DE RADICADO]], Tabla1[[#This Row],[FECHA DE ENTREGA AL PETICIONARIO ]])-3</f>
        <v>69</v>
      </c>
      <c r="J39" s="14" t="s">
        <v>37</v>
      </c>
      <c r="K39" s="14" t="s">
        <v>30</v>
      </c>
      <c r="L39" s="14" t="s">
        <v>30</v>
      </c>
      <c r="M39" s="14" t="s">
        <v>30</v>
      </c>
      <c r="N39" s="14" t="s">
        <v>38</v>
      </c>
      <c r="O39" s="15" t="s">
        <v>159</v>
      </c>
      <c r="P39" s="13">
        <v>44648</v>
      </c>
      <c r="Q39" s="33">
        <v>44648</v>
      </c>
      <c r="R39" s="12">
        <v>20222200074331</v>
      </c>
      <c r="S39" s="34" t="s">
        <v>160</v>
      </c>
    </row>
    <row r="40" spans="1:19" s="17" customFormat="1" ht="76.5" x14ac:dyDescent="0.25">
      <c r="A40" s="11">
        <v>38</v>
      </c>
      <c r="B40" s="35">
        <v>20216201577562</v>
      </c>
      <c r="C40" s="13">
        <v>44547</v>
      </c>
      <c r="D40" s="14" t="s">
        <v>65</v>
      </c>
      <c r="E40" s="14" t="s">
        <v>82</v>
      </c>
      <c r="F40" s="15" t="s">
        <v>113</v>
      </c>
      <c r="G40" s="15" t="s">
        <v>24</v>
      </c>
      <c r="H40" s="15" t="s">
        <v>107</v>
      </c>
      <c r="I40" s="12">
        <f>NETWORKDAYS.INTL(Tabla1[[#This Row],[FECHA DE RADICADO]], Tabla1[[#This Row],[FECHA DE ENTREGA AL PETICIONARIO ]])-1</f>
        <v>11</v>
      </c>
      <c r="J40" s="14" t="s">
        <v>102</v>
      </c>
      <c r="K40" s="14" t="s">
        <v>30</v>
      </c>
      <c r="L40" s="14" t="s">
        <v>38</v>
      </c>
      <c r="M40" s="14" t="s">
        <v>38</v>
      </c>
      <c r="N40" s="14" t="s">
        <v>38</v>
      </c>
      <c r="O40" s="15" t="s">
        <v>161</v>
      </c>
      <c r="P40" s="13">
        <v>44559</v>
      </c>
      <c r="Q40" s="33">
        <v>44564</v>
      </c>
      <c r="R40" s="12">
        <v>20216201732011</v>
      </c>
      <c r="S40" s="34" t="s">
        <v>162</v>
      </c>
    </row>
    <row r="41" spans="1:19" s="17" customFormat="1" ht="51" x14ac:dyDescent="0.25">
      <c r="A41" s="11">
        <v>39</v>
      </c>
      <c r="B41" s="35">
        <v>20216201544532</v>
      </c>
      <c r="C41" s="13">
        <v>44540</v>
      </c>
      <c r="D41" s="14" t="s">
        <v>66</v>
      </c>
      <c r="E41" s="14" t="s">
        <v>82</v>
      </c>
      <c r="F41" s="15" t="s">
        <v>113</v>
      </c>
      <c r="G41" s="15" t="s">
        <v>86</v>
      </c>
      <c r="H41" s="15" t="s">
        <v>107</v>
      </c>
      <c r="I41" s="12">
        <f>NETWORKDAYS.INTL(Tabla1[[#This Row],[FECHA DE RADICADO]], Tabla1[[#This Row],[FECHA DE ENTREGA AL PETICIONARIO ]])-1</f>
        <v>1</v>
      </c>
      <c r="J41" s="14" t="s">
        <v>37</v>
      </c>
      <c r="K41" s="14" t="s">
        <v>96</v>
      </c>
      <c r="L41" s="14" t="s">
        <v>38</v>
      </c>
      <c r="M41" s="14" t="s">
        <v>38</v>
      </c>
      <c r="N41" s="14" t="s">
        <v>38</v>
      </c>
      <c r="O41" s="15" t="s">
        <v>163</v>
      </c>
      <c r="P41" s="13">
        <v>44543</v>
      </c>
      <c r="Q41" s="33">
        <v>44543</v>
      </c>
      <c r="R41" s="12">
        <v>20215001676261</v>
      </c>
      <c r="S41" s="34" t="s">
        <v>111</v>
      </c>
    </row>
    <row r="42" spans="1:19" s="17" customFormat="1" ht="48" customHeight="1" x14ac:dyDescent="0.25">
      <c r="A42" s="11">
        <v>40</v>
      </c>
      <c r="B42" s="35">
        <v>20216201552462</v>
      </c>
      <c r="C42" s="13">
        <v>44543</v>
      </c>
      <c r="D42" s="15" t="s">
        <v>169</v>
      </c>
      <c r="E42" s="14" t="s">
        <v>82</v>
      </c>
      <c r="F42" s="15" t="s">
        <v>113</v>
      </c>
      <c r="G42" s="15" t="s">
        <v>15</v>
      </c>
      <c r="H42" s="15" t="s">
        <v>107</v>
      </c>
      <c r="I42" s="12">
        <f>NETWORKDAYS.INTL(Tabla1[[#This Row],[FECHA DE RADICADO]], Tabla1[[#This Row],[FECHA DE ENTREGA AL PETICIONARIO ]])-2</f>
        <v>50</v>
      </c>
      <c r="J42" s="14" t="s">
        <v>37</v>
      </c>
      <c r="K42" s="14" t="s">
        <v>96</v>
      </c>
      <c r="L42" s="14" t="s">
        <v>30</v>
      </c>
      <c r="M42" s="14" t="s">
        <v>30</v>
      </c>
      <c r="N42" s="14" t="s">
        <v>38</v>
      </c>
      <c r="O42" s="15" t="s">
        <v>170</v>
      </c>
      <c r="P42" s="13">
        <v>44614</v>
      </c>
      <c r="Q42" s="33">
        <v>44614</v>
      </c>
      <c r="R42" s="12">
        <v>20222200133051</v>
      </c>
      <c r="S42" s="34" t="s">
        <v>171</v>
      </c>
    </row>
    <row r="43" spans="1:19" s="17" customFormat="1" ht="102" x14ac:dyDescent="0.25">
      <c r="A43" s="11">
        <v>41</v>
      </c>
      <c r="B43" s="28">
        <v>20216201585842</v>
      </c>
      <c r="C43" s="29">
        <v>44550</v>
      </c>
      <c r="D43" s="11" t="s">
        <v>172</v>
      </c>
      <c r="E43" s="14" t="s">
        <v>82</v>
      </c>
      <c r="F43" s="15" t="s">
        <v>113</v>
      </c>
      <c r="G43" s="15" t="s">
        <v>23</v>
      </c>
      <c r="H43" s="15" t="s">
        <v>107</v>
      </c>
      <c r="I43" s="12">
        <f>NETWORKDAYS.INTL(Tabla1[[#This Row],[FECHA DE RADICADO]], Tabla1[[#This Row],[FECHA DE ENTREGA AL PETICIONARIO ]])-3</f>
        <v>67</v>
      </c>
      <c r="J43" s="14" t="s">
        <v>102</v>
      </c>
      <c r="K43" s="14" t="s">
        <v>96</v>
      </c>
      <c r="L43" s="14" t="s">
        <v>30</v>
      </c>
      <c r="M43" s="14" t="s">
        <v>30</v>
      </c>
      <c r="N43" s="14" t="s">
        <v>38</v>
      </c>
      <c r="O43" s="15" t="s">
        <v>173</v>
      </c>
      <c r="P43" s="13">
        <v>44645</v>
      </c>
      <c r="Q43" s="33">
        <v>44645</v>
      </c>
      <c r="R43" s="12">
        <v>20216201585842</v>
      </c>
      <c r="S43" s="34" t="s">
        <v>174</v>
      </c>
    </row>
    <row r="44" spans="1:19" s="17" customFormat="1" ht="76.5" x14ac:dyDescent="0.25">
      <c r="A44" s="11">
        <v>42</v>
      </c>
      <c r="B44" s="35">
        <v>20216201551682</v>
      </c>
      <c r="C44" s="13">
        <v>44543</v>
      </c>
      <c r="D44" s="14" t="s">
        <v>68</v>
      </c>
      <c r="E44" s="14" t="s">
        <v>82</v>
      </c>
      <c r="F44" s="15" t="s">
        <v>94</v>
      </c>
      <c r="G44" s="15" t="s">
        <v>25</v>
      </c>
      <c r="H44" s="15" t="s">
        <v>84</v>
      </c>
      <c r="I44" s="12" t="s">
        <v>84</v>
      </c>
      <c r="J44" s="14" t="s">
        <v>37</v>
      </c>
      <c r="K44" s="14" t="s">
        <v>30</v>
      </c>
      <c r="L44" s="14" t="s">
        <v>30</v>
      </c>
      <c r="M44" s="14" t="s">
        <v>30</v>
      </c>
      <c r="N44" s="14" t="s">
        <v>84</v>
      </c>
      <c r="O44" s="15" t="s">
        <v>84</v>
      </c>
      <c r="P44" s="13" t="s">
        <v>84</v>
      </c>
      <c r="Q44" s="33" t="s">
        <v>84</v>
      </c>
      <c r="R44" s="12" t="s">
        <v>84</v>
      </c>
      <c r="S44" s="34" t="s">
        <v>168</v>
      </c>
    </row>
    <row r="45" spans="1:19" s="17" customFormat="1" ht="114.75" x14ac:dyDescent="0.25">
      <c r="A45" s="11">
        <v>43</v>
      </c>
      <c r="B45" s="35">
        <v>20216201584112</v>
      </c>
      <c r="C45" s="13">
        <v>44550</v>
      </c>
      <c r="D45" s="15" t="s">
        <v>175</v>
      </c>
      <c r="E45" s="14" t="s">
        <v>107</v>
      </c>
      <c r="F45" s="15" t="s">
        <v>94</v>
      </c>
      <c r="G45" s="15" t="s">
        <v>22</v>
      </c>
      <c r="H45" s="15" t="s">
        <v>84</v>
      </c>
      <c r="I45" s="12" t="s">
        <v>84</v>
      </c>
      <c r="J45" s="14" t="s">
        <v>102</v>
      </c>
      <c r="K45" s="14" t="s">
        <v>96</v>
      </c>
      <c r="L45" s="14" t="s">
        <v>30</v>
      </c>
      <c r="M45" s="14" t="s">
        <v>30</v>
      </c>
      <c r="N45" s="14" t="s">
        <v>38</v>
      </c>
      <c r="O45" s="15" t="s">
        <v>84</v>
      </c>
      <c r="P45" s="13" t="s">
        <v>84</v>
      </c>
      <c r="Q45" s="33" t="s">
        <v>84</v>
      </c>
      <c r="R45" s="12">
        <v>20223000158461</v>
      </c>
      <c r="S45" s="34" t="s">
        <v>176</v>
      </c>
    </row>
    <row r="46" spans="1:19" s="17" customFormat="1" ht="89.25" x14ac:dyDescent="0.25">
      <c r="A46" s="11">
        <v>44</v>
      </c>
      <c r="B46" s="35">
        <v>20216201531072</v>
      </c>
      <c r="C46" s="13">
        <v>44537</v>
      </c>
      <c r="D46" s="14" t="s">
        <v>69</v>
      </c>
      <c r="E46" s="14" t="s">
        <v>107</v>
      </c>
      <c r="F46" s="15" t="s">
        <v>94</v>
      </c>
      <c r="G46" s="15" t="s">
        <v>15</v>
      </c>
      <c r="H46" s="15" t="s">
        <v>84</v>
      </c>
      <c r="I46" s="12" t="s">
        <v>84</v>
      </c>
      <c r="J46" s="14" t="s">
        <v>37</v>
      </c>
      <c r="K46" s="14" t="s">
        <v>30</v>
      </c>
      <c r="L46" s="14" t="s">
        <v>30</v>
      </c>
      <c r="M46" s="14" t="s">
        <v>30</v>
      </c>
      <c r="N46" s="14" t="s">
        <v>38</v>
      </c>
      <c r="O46" s="15" t="s">
        <v>84</v>
      </c>
      <c r="P46" s="13" t="s">
        <v>84</v>
      </c>
      <c r="Q46" s="33" t="s">
        <v>84</v>
      </c>
      <c r="R46" s="12">
        <v>20222200146371</v>
      </c>
      <c r="S46" s="34" t="s">
        <v>177</v>
      </c>
    </row>
    <row r="47" spans="1:19" s="17" customFormat="1" ht="72" customHeight="1" x14ac:dyDescent="0.25">
      <c r="A47" s="11">
        <v>45</v>
      </c>
      <c r="B47" s="35">
        <v>20216201531602</v>
      </c>
      <c r="C47" s="13">
        <v>44537</v>
      </c>
      <c r="D47" s="14" t="s">
        <v>178</v>
      </c>
      <c r="E47" s="14" t="s">
        <v>82</v>
      </c>
      <c r="F47" s="15" t="s">
        <v>94</v>
      </c>
      <c r="G47" s="15" t="s">
        <v>15</v>
      </c>
      <c r="H47" s="15" t="s">
        <v>107</v>
      </c>
      <c r="I47" s="12">
        <f>NETWORKDAYS.INTL(Tabla1[[#This Row],[FECHA DE RADICADO]], Tabla1[[#This Row],[FECHA DE ENTREGA AL PETICIONARIO ]])-2</f>
        <v>13</v>
      </c>
      <c r="J47" s="14" t="s">
        <v>102</v>
      </c>
      <c r="K47" s="14" t="s">
        <v>96</v>
      </c>
      <c r="L47" s="14" t="s">
        <v>38</v>
      </c>
      <c r="M47" s="14" t="s">
        <v>38</v>
      </c>
      <c r="N47" s="14" t="s">
        <v>38</v>
      </c>
      <c r="O47" s="15" t="s">
        <v>179</v>
      </c>
      <c r="P47" s="13">
        <v>44557</v>
      </c>
      <c r="Q47" s="33">
        <v>44557</v>
      </c>
      <c r="R47" s="12">
        <v>20212201723691</v>
      </c>
      <c r="S47" s="34" t="s">
        <v>180</v>
      </c>
    </row>
    <row r="48" spans="1:19" s="17" customFormat="1" ht="89.25" x14ac:dyDescent="0.25">
      <c r="A48" s="11">
        <v>46</v>
      </c>
      <c r="B48" s="35">
        <v>20211031536012</v>
      </c>
      <c r="C48" s="13">
        <v>44537</v>
      </c>
      <c r="D48" s="14" t="s">
        <v>182</v>
      </c>
      <c r="E48" s="14" t="s">
        <v>82</v>
      </c>
      <c r="F48" s="15" t="s">
        <v>94</v>
      </c>
      <c r="G48" s="15" t="s">
        <v>20</v>
      </c>
      <c r="H48" s="15" t="s">
        <v>107</v>
      </c>
      <c r="I48" s="12">
        <f>NETWORKDAYS.INTL(Tabla1[[#This Row],[FECHA DE RADICADO]], Tabla1[[#This Row],[FECHA DE ENTREGA AL PETICIONARIO ]])-3</f>
        <v>39</v>
      </c>
      <c r="J48" s="14" t="s">
        <v>102</v>
      </c>
      <c r="K48" s="14" t="s">
        <v>96</v>
      </c>
      <c r="L48" s="14" t="s">
        <v>30</v>
      </c>
      <c r="M48" s="14" t="s">
        <v>30</v>
      </c>
      <c r="N48" s="14" t="s">
        <v>38</v>
      </c>
      <c r="O48" s="15" t="s">
        <v>181</v>
      </c>
      <c r="P48" s="13">
        <v>44594</v>
      </c>
      <c r="Q48" s="33">
        <v>44594</v>
      </c>
      <c r="R48" s="12">
        <v>20211031724301</v>
      </c>
      <c r="S48" s="34" t="s">
        <v>183</v>
      </c>
    </row>
    <row r="49" spans="1:19" s="17" customFormat="1" ht="57.75" customHeight="1" x14ac:dyDescent="0.25">
      <c r="A49" s="11">
        <v>47</v>
      </c>
      <c r="B49" s="35">
        <v>20216201580782</v>
      </c>
      <c r="C49" s="13">
        <v>44550</v>
      </c>
      <c r="D49" s="14" t="s">
        <v>70</v>
      </c>
      <c r="E49" s="14" t="s">
        <v>34</v>
      </c>
      <c r="F49" s="15" t="s">
        <v>94</v>
      </c>
      <c r="G49" s="15" t="s">
        <v>24</v>
      </c>
      <c r="H49" s="15" t="s">
        <v>107</v>
      </c>
      <c r="I49" s="12">
        <f>NETWORKDAYS.INTL(Tabla1[[#This Row],[FECHA DE RADICADO]], Tabla1[[#This Row],[FECHA DE ENTREGA AL PETICIONARIO ]])-1</f>
        <v>10</v>
      </c>
      <c r="J49" s="14" t="s">
        <v>102</v>
      </c>
      <c r="K49" s="14" t="s">
        <v>30</v>
      </c>
      <c r="L49" s="14" t="s">
        <v>38</v>
      </c>
      <c r="M49" s="14" t="s">
        <v>38</v>
      </c>
      <c r="N49" s="14" t="s">
        <v>38</v>
      </c>
      <c r="O49" s="15" t="s">
        <v>184</v>
      </c>
      <c r="P49" s="13">
        <v>44560</v>
      </c>
      <c r="Q49" s="33">
        <v>44564</v>
      </c>
      <c r="R49" s="12">
        <v>20216201746851</v>
      </c>
      <c r="S49" s="34" t="s">
        <v>185</v>
      </c>
    </row>
    <row r="50" spans="1:19" s="17" customFormat="1" ht="38.25" x14ac:dyDescent="0.25">
      <c r="A50" s="11">
        <v>48</v>
      </c>
      <c r="B50" s="35">
        <v>20216201603862</v>
      </c>
      <c r="C50" s="13">
        <v>44559</v>
      </c>
      <c r="D50" s="14" t="s">
        <v>186</v>
      </c>
      <c r="E50" s="14" t="s">
        <v>82</v>
      </c>
      <c r="F50" s="15" t="s">
        <v>94</v>
      </c>
      <c r="G50" s="15" t="s">
        <v>23</v>
      </c>
      <c r="H50" s="15" t="s">
        <v>107</v>
      </c>
      <c r="I50" s="12">
        <f>NETWORKDAYS.INTL(Tabla1[[#This Row],[FECHA DE RADICADO]], Tabla1[[#This Row],[FECHA DE ENTREGA AL PETICIONARIO ]])-2</f>
        <v>52</v>
      </c>
      <c r="J50" s="14" t="s">
        <v>37</v>
      </c>
      <c r="K50" s="14" t="s">
        <v>96</v>
      </c>
      <c r="L50" s="14" t="s">
        <v>30</v>
      </c>
      <c r="M50" s="14" t="s">
        <v>30</v>
      </c>
      <c r="N50" s="14" t="s">
        <v>38</v>
      </c>
      <c r="O50" s="15" t="s">
        <v>187</v>
      </c>
      <c r="P50" s="13">
        <v>44634</v>
      </c>
      <c r="Q50" s="33">
        <v>44634</v>
      </c>
      <c r="R50" s="12">
        <v>20216201603862</v>
      </c>
      <c r="S50" s="34" t="s">
        <v>138</v>
      </c>
    </row>
    <row r="51" spans="1:19" s="17" customFormat="1" ht="78.75" customHeight="1" x14ac:dyDescent="0.25">
      <c r="A51" s="11">
        <v>49</v>
      </c>
      <c r="B51" s="35">
        <v>20211031523942</v>
      </c>
      <c r="C51" s="13">
        <v>44536</v>
      </c>
      <c r="D51" s="14" t="s">
        <v>192</v>
      </c>
      <c r="E51" s="14" t="s">
        <v>82</v>
      </c>
      <c r="F51" s="15" t="s">
        <v>94</v>
      </c>
      <c r="G51" s="15" t="s">
        <v>21</v>
      </c>
      <c r="H51" s="15" t="s">
        <v>84</v>
      </c>
      <c r="I51" s="12" t="s">
        <v>84</v>
      </c>
      <c r="J51" s="14" t="s">
        <v>102</v>
      </c>
      <c r="K51" s="14" t="s">
        <v>96</v>
      </c>
      <c r="L51" s="14" t="s">
        <v>30</v>
      </c>
      <c r="M51" s="14" t="s">
        <v>30</v>
      </c>
      <c r="N51" s="14" t="s">
        <v>38</v>
      </c>
      <c r="O51" s="15" t="s">
        <v>84</v>
      </c>
      <c r="P51" s="13" t="s">
        <v>84</v>
      </c>
      <c r="Q51" s="33" t="s">
        <v>84</v>
      </c>
      <c r="R51" s="12">
        <v>20211031523942</v>
      </c>
      <c r="S51" s="34" t="s">
        <v>193</v>
      </c>
    </row>
    <row r="52" spans="1:19" s="17" customFormat="1" ht="55.5" customHeight="1" x14ac:dyDescent="0.25">
      <c r="A52" s="11">
        <v>50</v>
      </c>
      <c r="B52" s="35">
        <v>20216201548572</v>
      </c>
      <c r="C52" s="13">
        <v>44540</v>
      </c>
      <c r="D52" s="14" t="s">
        <v>71</v>
      </c>
      <c r="E52" s="14" t="s">
        <v>82</v>
      </c>
      <c r="F52" s="15" t="s">
        <v>94</v>
      </c>
      <c r="G52" s="15" t="s">
        <v>26</v>
      </c>
      <c r="H52" s="15" t="s">
        <v>107</v>
      </c>
      <c r="I52" s="12">
        <f>NETWORKDAYS.INTL(Tabla1[[#This Row],[FECHA DE RADICADO]], Tabla1[[#This Row],[FECHA DE ENTREGA AL PETICIONARIO ]])-2</f>
        <v>42</v>
      </c>
      <c r="J52" s="14" t="s">
        <v>102</v>
      </c>
      <c r="K52" s="14" t="s">
        <v>96</v>
      </c>
      <c r="L52" s="14" t="s">
        <v>30</v>
      </c>
      <c r="M52" s="14" t="s">
        <v>30</v>
      </c>
      <c r="N52" s="14" t="s">
        <v>38</v>
      </c>
      <c r="O52" s="15" t="s">
        <v>188</v>
      </c>
      <c r="P52" s="13">
        <v>44601</v>
      </c>
      <c r="Q52" s="33">
        <v>44601</v>
      </c>
      <c r="R52" s="12">
        <v>20223200076241</v>
      </c>
      <c r="S52" s="34" t="s">
        <v>189</v>
      </c>
    </row>
    <row r="53" spans="1:19" s="17" customFormat="1" ht="49.5" customHeight="1" x14ac:dyDescent="0.25">
      <c r="A53" s="11">
        <v>51</v>
      </c>
      <c r="B53" s="35">
        <v>20216001528612</v>
      </c>
      <c r="C53" s="13">
        <v>44536</v>
      </c>
      <c r="D53" s="14" t="s">
        <v>72</v>
      </c>
      <c r="E53" s="14" t="s">
        <v>34</v>
      </c>
      <c r="F53" s="15" t="s">
        <v>94</v>
      </c>
      <c r="G53" s="15" t="s">
        <v>15</v>
      </c>
      <c r="H53" s="15" t="s">
        <v>107</v>
      </c>
      <c r="I53" s="12">
        <f>NETWORKDAYS.INTL(Tabla1[[#This Row],[FECHA DE RADICADO]], Tabla1[[#This Row],[FECHA DE ENTREGA AL PETICIONARIO ]])-3</f>
        <v>54</v>
      </c>
      <c r="J53" s="14" t="s">
        <v>37</v>
      </c>
      <c r="K53" s="14" t="s">
        <v>96</v>
      </c>
      <c r="L53" s="14" t="s">
        <v>30</v>
      </c>
      <c r="M53" s="14" t="s">
        <v>30</v>
      </c>
      <c r="N53" s="14" t="s">
        <v>38</v>
      </c>
      <c r="O53" s="15" t="s">
        <v>190</v>
      </c>
      <c r="P53" s="13">
        <v>44614</v>
      </c>
      <c r="Q53" s="33">
        <v>44614</v>
      </c>
      <c r="R53" s="12">
        <v>20212201751851</v>
      </c>
      <c r="S53" s="34" t="s">
        <v>191</v>
      </c>
    </row>
    <row r="54" spans="1:19" s="17" customFormat="1" ht="47.25" customHeight="1" x14ac:dyDescent="0.25">
      <c r="A54" s="11">
        <v>52</v>
      </c>
      <c r="B54" s="35">
        <v>20216001522872</v>
      </c>
      <c r="C54" s="13">
        <v>44536</v>
      </c>
      <c r="D54" s="15" t="s">
        <v>194</v>
      </c>
      <c r="E54" s="14" t="s">
        <v>34</v>
      </c>
      <c r="F54" s="15" t="s">
        <v>98</v>
      </c>
      <c r="G54" s="15" t="s">
        <v>15</v>
      </c>
      <c r="H54" s="15" t="s">
        <v>107</v>
      </c>
      <c r="I54" s="12">
        <f>NETWORKDAYS.INTL(Tabla1[[#This Row],[FECHA DE RADICADO]], Tabla1[[#This Row],[FECHA DE ENTREGA AL PETICIONARIO ]])-2</f>
        <v>14</v>
      </c>
      <c r="J54" s="14" t="s">
        <v>37</v>
      </c>
      <c r="K54" s="14" t="s">
        <v>30</v>
      </c>
      <c r="L54" s="14" t="s">
        <v>38</v>
      </c>
      <c r="M54" s="14" t="s">
        <v>38</v>
      </c>
      <c r="N54" s="14" t="s">
        <v>38</v>
      </c>
      <c r="O54" s="15" t="s">
        <v>195</v>
      </c>
      <c r="P54" s="13">
        <v>44557</v>
      </c>
      <c r="Q54" s="33">
        <v>44557</v>
      </c>
      <c r="R54" s="12">
        <v>20212201722421</v>
      </c>
      <c r="S54" s="34" t="s">
        <v>201</v>
      </c>
    </row>
    <row r="55" spans="1:19" s="17" customFormat="1" ht="62.25" customHeight="1" x14ac:dyDescent="0.25">
      <c r="A55" s="11">
        <v>53</v>
      </c>
      <c r="B55" s="35">
        <v>20216201597112</v>
      </c>
      <c r="C55" s="13">
        <v>44554</v>
      </c>
      <c r="D55" s="14" t="s">
        <v>49</v>
      </c>
      <c r="E55" s="14" t="s">
        <v>165</v>
      </c>
      <c r="F55" s="15" t="s">
        <v>94</v>
      </c>
      <c r="G55" s="15" t="s">
        <v>24</v>
      </c>
      <c r="H55" s="15" t="s">
        <v>84</v>
      </c>
      <c r="I55" s="12" t="s">
        <v>84</v>
      </c>
      <c r="J55" s="14" t="s">
        <v>37</v>
      </c>
      <c r="K55" s="14" t="s">
        <v>30</v>
      </c>
      <c r="L55" s="14" t="s">
        <v>30</v>
      </c>
      <c r="M55" s="14" t="s">
        <v>30</v>
      </c>
      <c r="N55" s="14" t="s">
        <v>38</v>
      </c>
      <c r="O55" s="15" t="s">
        <v>84</v>
      </c>
      <c r="P55" s="13" t="s">
        <v>84</v>
      </c>
      <c r="Q55" s="33" t="s">
        <v>84</v>
      </c>
      <c r="R55" s="12">
        <v>20216201597112</v>
      </c>
      <c r="S55" s="34" t="s">
        <v>196</v>
      </c>
    </row>
    <row r="56" spans="1:19" s="17" customFormat="1" ht="51" x14ac:dyDescent="0.25">
      <c r="A56" s="11">
        <v>54</v>
      </c>
      <c r="B56" s="35">
        <v>20216201529422</v>
      </c>
      <c r="C56" s="13">
        <v>44536</v>
      </c>
      <c r="D56" s="14" t="s">
        <v>73</v>
      </c>
      <c r="E56" s="14" t="s">
        <v>165</v>
      </c>
      <c r="F56" s="15" t="s">
        <v>94</v>
      </c>
      <c r="G56" s="15" t="s">
        <v>25</v>
      </c>
      <c r="H56" s="15" t="s">
        <v>107</v>
      </c>
      <c r="I56" s="12">
        <f>NETWORKDAYS.INTL(Tabla1[[#This Row],[FECHA DE RADICADO]], Tabla1[[#This Row],[FECHA DE ENTREGA AL PETICIONARIO ]])-1</f>
        <v>16</v>
      </c>
      <c r="J56" s="14" t="s">
        <v>37</v>
      </c>
      <c r="K56" s="14" t="s">
        <v>96</v>
      </c>
      <c r="L56" s="14" t="s">
        <v>38</v>
      </c>
      <c r="M56" s="14" t="s">
        <v>38</v>
      </c>
      <c r="N56" s="14" t="s">
        <v>38</v>
      </c>
      <c r="O56" s="15" t="s">
        <v>197</v>
      </c>
      <c r="P56" s="13">
        <v>44558</v>
      </c>
      <c r="Q56" s="33">
        <v>44558</v>
      </c>
      <c r="R56" s="12">
        <v>20214201744341</v>
      </c>
      <c r="S56" s="34" t="s">
        <v>198</v>
      </c>
    </row>
    <row r="57" spans="1:19" s="17" customFormat="1" ht="48.75" customHeight="1" x14ac:dyDescent="0.25">
      <c r="A57" s="11">
        <v>55</v>
      </c>
      <c r="B57" s="35">
        <v>20216201527372</v>
      </c>
      <c r="C57" s="13">
        <v>44536</v>
      </c>
      <c r="D57" s="14" t="s">
        <v>199</v>
      </c>
      <c r="E57" s="14" t="s">
        <v>165</v>
      </c>
      <c r="F57" s="15" t="s">
        <v>94</v>
      </c>
      <c r="G57" s="15" t="s">
        <v>15</v>
      </c>
      <c r="H57" s="15" t="s">
        <v>107</v>
      </c>
      <c r="I57" s="12">
        <f>NETWORKDAYS.INTL(Tabla1[[#This Row],[FECHA DE RADICADO]], Tabla1[[#This Row],[FECHA DE ENTREGA AL PETICIONARIO ]])-4</f>
        <v>77</v>
      </c>
      <c r="J57" s="14" t="s">
        <v>37</v>
      </c>
      <c r="K57" s="14" t="s">
        <v>96</v>
      </c>
      <c r="L57" s="14" t="s">
        <v>30</v>
      </c>
      <c r="M57" s="14" t="s">
        <v>30</v>
      </c>
      <c r="N57" s="14" t="s">
        <v>38</v>
      </c>
      <c r="O57" s="15" t="s">
        <v>200</v>
      </c>
      <c r="P57" s="13">
        <v>44648</v>
      </c>
      <c r="Q57" s="33">
        <v>44648</v>
      </c>
      <c r="R57" s="12">
        <v>20222200030091</v>
      </c>
      <c r="S57" s="34" t="s">
        <v>202</v>
      </c>
    </row>
    <row r="58" spans="1:19" s="17" customFormat="1" ht="48.75" customHeight="1" x14ac:dyDescent="0.25">
      <c r="A58" s="11">
        <v>56</v>
      </c>
      <c r="B58" s="35">
        <v>20217401553902</v>
      </c>
      <c r="C58" s="13">
        <v>44543</v>
      </c>
      <c r="D58" s="14" t="s">
        <v>74</v>
      </c>
      <c r="E58" s="14" t="s">
        <v>34</v>
      </c>
      <c r="F58" s="15" t="s">
        <v>113</v>
      </c>
      <c r="G58" s="15" t="s">
        <v>23</v>
      </c>
      <c r="H58" s="15" t="s">
        <v>107</v>
      </c>
      <c r="I58" s="12">
        <f>NETWORKDAYS.INTL(Tabla1[[#This Row],[FECHA DE RADICADO]], Tabla1[[#This Row],[FECHA DE ENTREGA AL PETICIONARIO ]])-2</f>
        <v>86</v>
      </c>
      <c r="J58" s="14" t="s">
        <v>37</v>
      </c>
      <c r="K58" s="14" t="s">
        <v>96</v>
      </c>
      <c r="L58" s="14" t="s">
        <v>30</v>
      </c>
      <c r="M58" s="14" t="s">
        <v>30</v>
      </c>
      <c r="N58" s="14" t="s">
        <v>38</v>
      </c>
      <c r="O58" s="15" t="s">
        <v>203</v>
      </c>
      <c r="P58" s="13">
        <v>44659</v>
      </c>
      <c r="Q58" s="33">
        <v>44664</v>
      </c>
      <c r="R58" s="12">
        <v>20224300313311</v>
      </c>
      <c r="S58" s="34" t="s">
        <v>202</v>
      </c>
    </row>
    <row r="59" spans="1:19" s="17" customFormat="1" ht="50.25" customHeight="1" x14ac:dyDescent="0.25">
      <c r="A59" s="11">
        <v>57</v>
      </c>
      <c r="B59" s="35">
        <v>20216001545262</v>
      </c>
      <c r="C59" s="13">
        <v>44540</v>
      </c>
      <c r="D59" s="14" t="s">
        <v>75</v>
      </c>
      <c r="E59" s="14" t="s">
        <v>34</v>
      </c>
      <c r="F59" s="15" t="s">
        <v>113</v>
      </c>
      <c r="G59" s="15" t="s">
        <v>15</v>
      </c>
      <c r="H59" s="15" t="s">
        <v>107</v>
      </c>
      <c r="I59" s="12">
        <f>NETWORKDAYS.INTL(Tabla1[[#This Row],[FECHA DE RADICADO]], Tabla1[[#This Row],[FECHA DE ENTREGA AL PETICIONARIO ]])-1</f>
        <v>8</v>
      </c>
      <c r="J59" s="14" t="s">
        <v>37</v>
      </c>
      <c r="K59" s="14" t="s">
        <v>96</v>
      </c>
      <c r="L59" s="14" t="s">
        <v>38</v>
      </c>
      <c r="M59" s="14" t="s">
        <v>38</v>
      </c>
      <c r="N59" s="14" t="s">
        <v>38</v>
      </c>
      <c r="O59" s="15" t="s">
        <v>205</v>
      </c>
      <c r="P59" s="13">
        <v>44552</v>
      </c>
      <c r="Q59" s="33">
        <v>44552</v>
      </c>
      <c r="R59" s="12">
        <v>20222200045101</v>
      </c>
      <c r="S59" s="34" t="s">
        <v>198</v>
      </c>
    </row>
    <row r="60" spans="1:19" s="17" customFormat="1" ht="49.5" customHeight="1" x14ac:dyDescent="0.25">
      <c r="A60" s="11">
        <v>58</v>
      </c>
      <c r="B60" s="35">
        <v>20216201603322</v>
      </c>
      <c r="C60" s="13">
        <v>44559</v>
      </c>
      <c r="D60" s="14" t="s">
        <v>206</v>
      </c>
      <c r="E60" s="14" t="s">
        <v>165</v>
      </c>
      <c r="F60" s="15" t="s">
        <v>113</v>
      </c>
      <c r="G60" s="15" t="s">
        <v>15</v>
      </c>
      <c r="H60" s="15" t="s">
        <v>107</v>
      </c>
      <c r="I60" s="12">
        <f>NETWORKDAYS.INTL(Tabla1[[#This Row],[FECHA DE RADICADO]], Tabla1[[#This Row],[FECHA DE ENTREGA AL PETICIONARIO ]])-2</f>
        <v>29</v>
      </c>
      <c r="J60" s="14" t="s">
        <v>37</v>
      </c>
      <c r="K60" s="14" t="s">
        <v>96</v>
      </c>
      <c r="L60" s="14" t="s">
        <v>38</v>
      </c>
      <c r="M60" s="14" t="s">
        <v>38</v>
      </c>
      <c r="N60" s="14" t="s">
        <v>38</v>
      </c>
      <c r="O60" s="15" t="s">
        <v>207</v>
      </c>
      <c r="P60" s="13">
        <v>44601</v>
      </c>
      <c r="Q60" s="33">
        <v>44601</v>
      </c>
      <c r="R60" s="12">
        <v>20222200076391</v>
      </c>
      <c r="S60" s="34" t="s">
        <v>198</v>
      </c>
    </row>
    <row r="61" spans="1:19" s="17" customFormat="1" ht="73.5" customHeight="1" x14ac:dyDescent="0.25">
      <c r="A61" s="11">
        <v>59</v>
      </c>
      <c r="B61" s="35">
        <v>20211031539002</v>
      </c>
      <c r="C61" s="13">
        <v>44539</v>
      </c>
      <c r="D61" s="14" t="s">
        <v>208</v>
      </c>
      <c r="E61" s="14" t="s">
        <v>165</v>
      </c>
      <c r="F61" s="15" t="s">
        <v>113</v>
      </c>
      <c r="G61" s="15" t="s">
        <v>21</v>
      </c>
      <c r="H61" s="15" t="s">
        <v>107</v>
      </c>
      <c r="I61" s="12">
        <f>NETWORKDAYS.INTL(Tabla1[[#This Row],[FECHA DE RADICADO]], Tabla1[[#This Row],[FECHA DE ENTREGA AL PETICIONARIO ]])-3</f>
        <v>74</v>
      </c>
      <c r="J61" s="14" t="s">
        <v>102</v>
      </c>
      <c r="K61" s="14" t="s">
        <v>96</v>
      </c>
      <c r="L61" s="14" t="s">
        <v>30</v>
      </c>
      <c r="M61" s="14" t="s">
        <v>30</v>
      </c>
      <c r="N61" s="14" t="s">
        <v>38</v>
      </c>
      <c r="O61" s="15" t="s">
        <v>209</v>
      </c>
      <c r="P61" s="13">
        <v>44645</v>
      </c>
      <c r="Q61" s="33">
        <v>44645</v>
      </c>
      <c r="R61" s="12">
        <v>20213101725021</v>
      </c>
      <c r="S61" s="34" t="s">
        <v>210</v>
      </c>
    </row>
    <row r="62" spans="1:19" s="17" customFormat="1" ht="48.75" customHeight="1" x14ac:dyDescent="0.25">
      <c r="A62" s="11">
        <v>60</v>
      </c>
      <c r="B62" s="35">
        <v>20216201516472</v>
      </c>
      <c r="C62" s="13">
        <v>44533</v>
      </c>
      <c r="D62" s="14" t="s">
        <v>76</v>
      </c>
      <c r="E62" s="14" t="s">
        <v>165</v>
      </c>
      <c r="F62" s="15" t="s">
        <v>113</v>
      </c>
      <c r="G62" s="15" t="s">
        <v>24</v>
      </c>
      <c r="H62" s="15" t="s">
        <v>107</v>
      </c>
      <c r="I62" s="12">
        <f>NETWORKDAYS.INTL(Tabla1[[#This Row],[FECHA DE RADICADO]], Tabla1[[#This Row],[FECHA DE ENTREGA AL PETICIONARIO ]])-1</f>
        <v>2</v>
      </c>
      <c r="J62" s="14" t="s">
        <v>37</v>
      </c>
      <c r="K62" s="14" t="s">
        <v>38</v>
      </c>
      <c r="L62" s="14" t="s">
        <v>38</v>
      </c>
      <c r="M62" s="14" t="s">
        <v>38</v>
      </c>
      <c r="N62" s="14" t="s">
        <v>38</v>
      </c>
      <c r="O62" s="15" t="s">
        <v>211</v>
      </c>
      <c r="P62" s="13">
        <v>44537</v>
      </c>
      <c r="Q62" s="33">
        <v>44537</v>
      </c>
      <c r="R62" s="12">
        <v>20216201640301</v>
      </c>
      <c r="S62" s="34" t="s">
        <v>198</v>
      </c>
    </row>
    <row r="63" spans="1:19" s="17" customFormat="1" ht="49.5" customHeight="1" x14ac:dyDescent="0.25">
      <c r="A63" s="11">
        <v>61</v>
      </c>
      <c r="B63" s="35">
        <v>20216201556462</v>
      </c>
      <c r="C63" s="13">
        <v>44544</v>
      </c>
      <c r="D63" s="14" t="s">
        <v>77</v>
      </c>
      <c r="E63" s="14" t="s">
        <v>165</v>
      </c>
      <c r="F63" s="15" t="s">
        <v>113</v>
      </c>
      <c r="G63" s="15" t="s">
        <v>26</v>
      </c>
      <c r="H63" s="15" t="s">
        <v>107</v>
      </c>
      <c r="I63" s="12">
        <f>NETWORKDAYS.INTL(Tabla1[[#This Row],[FECHA DE RADICADO]], Tabla1[[#This Row],[FECHA DE ENTREGA AL PETICIONARIO ]])-1</f>
        <v>9</v>
      </c>
      <c r="J63" s="14" t="s">
        <v>37</v>
      </c>
      <c r="K63" s="14" t="s">
        <v>38</v>
      </c>
      <c r="L63" s="14" t="s">
        <v>38</v>
      </c>
      <c r="M63" s="14" t="s">
        <v>38</v>
      </c>
      <c r="N63" s="14" t="s">
        <v>38</v>
      </c>
      <c r="O63" s="15" t="s">
        <v>212</v>
      </c>
      <c r="P63" s="13">
        <v>44557</v>
      </c>
      <c r="Q63" s="33">
        <v>44557</v>
      </c>
      <c r="R63" s="12">
        <v>20213201753291</v>
      </c>
      <c r="S63" s="34" t="s">
        <v>198</v>
      </c>
    </row>
    <row r="64" spans="1:19" s="17" customFormat="1" ht="122.25" customHeight="1" x14ac:dyDescent="0.25">
      <c r="A64" s="11">
        <v>62</v>
      </c>
      <c r="B64" s="35">
        <v>20216201561992</v>
      </c>
      <c r="C64" s="13">
        <v>44544</v>
      </c>
      <c r="D64" s="15" t="s">
        <v>213</v>
      </c>
      <c r="E64" s="14" t="s">
        <v>165</v>
      </c>
      <c r="F64" s="15" t="s">
        <v>113</v>
      </c>
      <c r="G64" s="15" t="s">
        <v>25</v>
      </c>
      <c r="H64" s="15" t="s">
        <v>84</v>
      </c>
      <c r="I64" s="12" t="s">
        <v>84</v>
      </c>
      <c r="J64" s="14" t="s">
        <v>37</v>
      </c>
      <c r="K64" s="14" t="s">
        <v>38</v>
      </c>
      <c r="L64" s="14" t="s">
        <v>30</v>
      </c>
      <c r="M64" s="14" t="s">
        <v>30</v>
      </c>
      <c r="N64" s="14" t="s">
        <v>38</v>
      </c>
      <c r="O64" s="15" t="s">
        <v>84</v>
      </c>
      <c r="P64" s="15" t="s">
        <v>84</v>
      </c>
      <c r="Q64" s="15" t="s">
        <v>84</v>
      </c>
      <c r="R64" s="12">
        <v>20224200421561</v>
      </c>
      <c r="S64" s="34" t="s">
        <v>214</v>
      </c>
    </row>
    <row r="65" spans="1:19" s="17" customFormat="1" ht="75.75" customHeight="1" x14ac:dyDescent="0.25">
      <c r="A65" s="11">
        <v>63</v>
      </c>
      <c r="B65" s="35">
        <v>20216201546702</v>
      </c>
      <c r="C65" s="13">
        <v>44540</v>
      </c>
      <c r="D65" s="14" t="s">
        <v>215</v>
      </c>
      <c r="E65" s="14" t="s">
        <v>165</v>
      </c>
      <c r="F65" s="15" t="s">
        <v>113</v>
      </c>
      <c r="G65" s="15" t="s">
        <v>23</v>
      </c>
      <c r="H65" s="15" t="s">
        <v>107</v>
      </c>
      <c r="I65" s="12">
        <f>NETWORKDAYS.INTL(Tabla1[[#This Row],[FECHA DE RADICADO]], Tabla1[[#This Row],[FECHA DE ENTREGA AL PETICIONARIO ]])-1</f>
        <v>60</v>
      </c>
      <c r="J65" s="14" t="s">
        <v>37</v>
      </c>
      <c r="K65" s="14" t="s">
        <v>38</v>
      </c>
      <c r="L65" s="14" t="s">
        <v>30</v>
      </c>
      <c r="M65" s="14" t="s">
        <v>30</v>
      </c>
      <c r="N65" s="14" t="s">
        <v>38</v>
      </c>
      <c r="O65" s="15" t="s">
        <v>216</v>
      </c>
      <c r="P65" s="13">
        <v>44624</v>
      </c>
      <c r="Q65" s="33">
        <v>44624</v>
      </c>
      <c r="R65" s="12">
        <v>20224300120941</v>
      </c>
      <c r="S65" s="34" t="s">
        <v>217</v>
      </c>
    </row>
    <row r="66" spans="1:19" s="17" customFormat="1" ht="101.25" customHeight="1" x14ac:dyDescent="0.25">
      <c r="A66" s="11">
        <v>64</v>
      </c>
      <c r="B66" s="35">
        <v>20216201570782</v>
      </c>
      <c r="C66" s="13">
        <v>44546</v>
      </c>
      <c r="D66" s="14" t="s">
        <v>78</v>
      </c>
      <c r="E66" s="14" t="s">
        <v>34</v>
      </c>
      <c r="F66" s="15" t="s">
        <v>98</v>
      </c>
      <c r="G66" s="15" t="s">
        <v>21</v>
      </c>
      <c r="H66" s="15" t="s">
        <v>85</v>
      </c>
      <c r="I66" s="12" t="s">
        <v>84</v>
      </c>
      <c r="J66" s="14" t="s">
        <v>102</v>
      </c>
      <c r="K66" s="14" t="s">
        <v>38</v>
      </c>
      <c r="L66" s="14" t="s">
        <v>30</v>
      </c>
      <c r="M66" s="14" t="s">
        <v>30</v>
      </c>
      <c r="N66" s="14" t="s">
        <v>38</v>
      </c>
      <c r="O66" s="15" t="s">
        <v>84</v>
      </c>
      <c r="P66" s="13" t="s">
        <v>84</v>
      </c>
      <c r="Q66" s="33" t="s">
        <v>84</v>
      </c>
      <c r="R66" s="12">
        <v>20213101730581</v>
      </c>
      <c r="S66" s="34" t="s">
        <v>218</v>
      </c>
    </row>
    <row r="67" spans="1:19" s="17" customFormat="1" ht="94.5" customHeight="1" x14ac:dyDescent="0.25">
      <c r="A67" s="11">
        <v>65</v>
      </c>
      <c r="B67" s="35">
        <v>20216201596622</v>
      </c>
      <c r="C67" s="13">
        <v>44554</v>
      </c>
      <c r="D67" s="14" t="s">
        <v>79</v>
      </c>
      <c r="E67" s="14" t="s">
        <v>220</v>
      </c>
      <c r="F67" s="15" t="s">
        <v>113</v>
      </c>
      <c r="G67" s="15" t="s">
        <v>15</v>
      </c>
      <c r="H67" s="15" t="s">
        <v>107</v>
      </c>
      <c r="I67" s="12">
        <f>NETWORKDAYS.INTL(Tabla1[[#This Row],[FECHA DE RADICADO]], Tabla1[[#This Row],[FECHA DE ENTREGA AL PETICIONARIO ]])-3</f>
        <v>48</v>
      </c>
      <c r="J67" s="14" t="s">
        <v>37</v>
      </c>
      <c r="K67" s="14" t="s">
        <v>38</v>
      </c>
      <c r="L67" s="14" t="s">
        <v>30</v>
      </c>
      <c r="M67" s="14" t="s">
        <v>30</v>
      </c>
      <c r="N67" s="14" t="s">
        <v>38</v>
      </c>
      <c r="O67" s="15" t="s">
        <v>219</v>
      </c>
      <c r="P67" s="13">
        <v>44624</v>
      </c>
      <c r="Q67" s="33">
        <v>44624</v>
      </c>
      <c r="R67" s="12">
        <v>20222200166111</v>
      </c>
      <c r="S67" s="34" t="s">
        <v>221</v>
      </c>
    </row>
    <row r="68" spans="1:19" s="17" customFormat="1" ht="87" customHeight="1" x14ac:dyDescent="0.25">
      <c r="A68" s="11">
        <v>66</v>
      </c>
      <c r="B68" s="36">
        <v>20216201581982</v>
      </c>
      <c r="C68" s="37">
        <v>44550</v>
      </c>
      <c r="D68" s="31" t="s">
        <v>80</v>
      </c>
      <c r="E68" s="31" t="s">
        <v>82</v>
      </c>
      <c r="F68" s="30" t="s">
        <v>98</v>
      </c>
      <c r="G68" s="30" t="s">
        <v>25</v>
      </c>
      <c r="H68" s="15" t="s">
        <v>107</v>
      </c>
      <c r="I68" s="12">
        <f>NETWORKDAYS.INTL(Tabla1[[#This Row],[FECHA DE RADICADO]], Tabla1[[#This Row],[FECHA DE ENTREGA AL PETICIONARIO ]])-1</f>
        <v>8</v>
      </c>
      <c r="J68" s="31" t="s">
        <v>37</v>
      </c>
      <c r="K68" s="31" t="s">
        <v>38</v>
      </c>
      <c r="L68" s="31" t="s">
        <v>38</v>
      </c>
      <c r="M68" s="31" t="s">
        <v>38</v>
      </c>
      <c r="N68" s="31" t="s">
        <v>38</v>
      </c>
      <c r="O68" s="30" t="s">
        <v>222</v>
      </c>
      <c r="P68" s="37">
        <v>44560</v>
      </c>
      <c r="Q68" s="38">
        <v>44560</v>
      </c>
      <c r="R68" s="39">
        <v>20214201763121</v>
      </c>
      <c r="S68" s="34" t="s">
        <v>223</v>
      </c>
    </row>
    <row r="69" spans="1:19" s="17" customFormat="1" ht="51.75" customHeight="1" x14ac:dyDescent="0.25">
      <c r="A69" s="40">
        <v>67</v>
      </c>
      <c r="B69" s="36">
        <v>20216201589422</v>
      </c>
      <c r="C69" s="37">
        <v>44551</v>
      </c>
      <c r="D69" s="31" t="s">
        <v>81</v>
      </c>
      <c r="E69" s="31" t="s">
        <v>82</v>
      </c>
      <c r="F69" s="15" t="s">
        <v>113</v>
      </c>
      <c r="G69" s="15" t="s">
        <v>15</v>
      </c>
      <c r="H69" s="15" t="s">
        <v>107</v>
      </c>
      <c r="I69" s="12">
        <f>NETWORKDAYS.INTL(Tabla1[[#This Row],[FECHA DE RADICADO]], Tabla1[[#This Row],[FECHA DE ENTREGA AL PETICIONARIO ]])-1</f>
        <v>50</v>
      </c>
      <c r="J69" s="31" t="s">
        <v>37</v>
      </c>
      <c r="K69" s="31" t="s">
        <v>38</v>
      </c>
      <c r="L69" s="31" t="s">
        <v>38</v>
      </c>
      <c r="M69" s="31" t="s">
        <v>38</v>
      </c>
      <c r="N69" s="31" t="s">
        <v>38</v>
      </c>
      <c r="O69" s="30" t="s">
        <v>224</v>
      </c>
      <c r="P69" s="37">
        <v>44621</v>
      </c>
      <c r="Q69" s="38">
        <v>44621</v>
      </c>
      <c r="R69" s="39">
        <v>20216201589422</v>
      </c>
      <c r="S69" s="34" t="s">
        <v>191</v>
      </c>
    </row>
  </sheetData>
  <mergeCells count="3">
    <mergeCell ref="H1:J1"/>
    <mergeCell ref="K1:R1"/>
    <mergeCell ref="B1:G1"/>
  </mergeCells>
  <phoneticPr fontId="2" type="noConversion"/>
  <pageMargins left="0.7" right="0.7" top="0.75" bottom="0.75" header="0.3" footer="0.3"/>
  <pageSetup orientation="portrait" horizontalDpi="300" verticalDpi="30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EE2F6-92AE-4C6D-8ECC-C6E07A49F7E8}">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Eliana Paola Castro Arieta</cp:lastModifiedBy>
  <dcterms:created xsi:type="dcterms:W3CDTF">2021-01-25T22:02:48Z</dcterms:created>
  <dcterms:modified xsi:type="dcterms:W3CDTF">2022-04-25T22:14:48Z</dcterms:modified>
</cp:coreProperties>
</file>