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130"/>
  <workbookPr defaultThemeVersion="166925"/>
  <mc:AlternateContent xmlns:mc="http://schemas.openxmlformats.org/markup-compatibility/2006">
    <mc:Choice Requires="x15">
      <x15ac:absPath xmlns:x15ac="http://schemas.microsoft.com/office/spreadsheetml/2010/11/ac" url="C:\Users\sandra.bejarano\Documents\ANT\Auditoria Proyecto Productivo\Final\"/>
    </mc:Choice>
  </mc:AlternateContent>
  <xr:revisionPtr revIDLastSave="0" documentId="13_ncr:1_{BED86474-13B2-43FA-99CA-4EF611CB080B}" xr6:coauthVersionLast="47" xr6:coauthVersionMax="47" xr10:uidLastSave="{00000000-0000-0000-0000-000000000000}"/>
  <bookViews>
    <workbookView xWindow="-120" yWindow="-120" windowWidth="20730" windowHeight="11160" xr2:uid="{00000000-000D-0000-FFFF-FFFF00000000}"/>
  </bookViews>
  <sheets>
    <sheet name="Papel de Trabajo Dolly" sheetId="11" r:id="rId1"/>
    <sheet name="Papel de Trabajo-Diana" sheetId="4" r:id="rId2"/>
    <sheet name="Papel de Trabajo Héctor" sheetId="8" r:id="rId3"/>
    <sheet name="Papel de Trabajo Sandra" sheetId="9" r:id="rId4"/>
    <sheet name="DICCIONARIO DATOS" sheetId="3" state="hidden" r:id="rId5"/>
    <sheet name="CATEGORIAS" sheetId="1" state="hidden" r:id="rId6"/>
  </sheets>
  <externalReferences>
    <externalReference r:id="rId7"/>
    <externalReference r:id="rId8"/>
    <externalReference r:id="rId9"/>
  </externalReferences>
  <definedNames>
    <definedName name="_xlnm._FilterDatabase" localSheetId="1" hidden="1">'Papel de Trabajo-Diana'!$E$8:$I$22</definedName>
  </definedNames>
  <calcPr calcId="191029"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43" i="8" l="1"/>
  <c r="M43" i="8"/>
  <c r="R43" i="8"/>
  <c r="W43" i="8"/>
  <c r="AB43" i="8"/>
  <c r="AG43" i="8"/>
  <c r="AL43" i="8"/>
  <c r="AQ43" i="8"/>
  <c r="AV43" i="8"/>
  <c r="BA43" i="8"/>
  <c r="BF43" i="8"/>
  <c r="BK43" i="8"/>
  <c r="BP43" i="8"/>
  <c r="BU43" i="8"/>
  <c r="BZ43" i="8"/>
  <c r="CE43" i="8"/>
  <c r="CH43" i="8"/>
  <c r="CE48" i="8"/>
  <c r="G43" i="8"/>
  <c r="L43" i="8"/>
  <c r="Q43" i="8"/>
  <c r="V43" i="8"/>
  <c r="AA43" i="8"/>
  <c r="AF43" i="8"/>
  <c r="AK43" i="8"/>
  <c r="AP43" i="8"/>
  <c r="AU43" i="8"/>
  <c r="AZ43" i="8"/>
  <c r="BE43" i="8"/>
  <c r="BJ43" i="8"/>
  <c r="BO43" i="8"/>
  <c r="BT43" i="8"/>
  <c r="BY43" i="8"/>
  <c r="CD43" i="8"/>
  <c r="CG43" i="8"/>
  <c r="CD48" i="8"/>
  <c r="F43" i="8"/>
  <c r="K43" i="8"/>
  <c r="P43" i="8"/>
  <c r="U43" i="8"/>
  <c r="Z43" i="8"/>
  <c r="AE43" i="8"/>
  <c r="AJ43" i="8"/>
  <c r="AO43" i="8"/>
  <c r="AT43" i="8"/>
  <c r="AY43" i="8"/>
  <c r="BD43" i="8"/>
  <c r="BI43" i="8"/>
  <c r="BN43" i="8"/>
  <c r="BS43" i="8"/>
  <c r="BX43" i="8"/>
  <c r="CC43" i="8"/>
  <c r="CC48" i="8"/>
  <c r="E43" i="8"/>
  <c r="J43" i="8"/>
  <c r="O43" i="8"/>
  <c r="T43" i="8"/>
  <c r="Y43" i="8"/>
  <c r="AD43" i="8"/>
  <c r="AI43" i="8"/>
  <c r="AN43" i="8"/>
  <c r="AS43" i="8"/>
  <c r="AX43" i="8"/>
  <c r="BC43" i="8"/>
  <c r="BH43" i="8"/>
  <c r="BM43" i="8"/>
  <c r="BR43" i="8"/>
  <c r="BW43" i="8"/>
  <c r="CB43" i="8"/>
  <c r="CB48" i="8"/>
  <c r="H44" i="8"/>
  <c r="H45" i="8"/>
  <c r="H46" i="8"/>
  <c r="H47" i="8"/>
  <c r="M44" i="8"/>
  <c r="M45" i="8"/>
  <c r="M46" i="8"/>
  <c r="M47" i="8"/>
  <c r="R44" i="8"/>
  <c r="R45" i="8"/>
  <c r="R46" i="8"/>
  <c r="R47" i="8"/>
  <c r="W44" i="8"/>
  <c r="W45" i="8"/>
  <c r="W46" i="8"/>
  <c r="W47" i="8"/>
  <c r="AB44" i="8"/>
  <c r="AB45" i="8"/>
  <c r="AB46" i="8"/>
  <c r="AB47" i="8"/>
  <c r="AG44" i="8"/>
  <c r="AG45" i="8"/>
  <c r="AG46" i="8"/>
  <c r="AG47" i="8"/>
  <c r="AL44" i="8"/>
  <c r="AL45" i="8"/>
  <c r="AL46" i="8"/>
  <c r="AL47" i="8"/>
  <c r="AQ44" i="8"/>
  <c r="AQ45" i="8"/>
  <c r="AQ46" i="8"/>
  <c r="AQ47" i="8"/>
  <c r="AV44" i="8"/>
  <c r="AV45" i="8"/>
  <c r="AV46" i="8"/>
  <c r="AV47" i="8"/>
  <c r="BA44" i="8"/>
  <c r="BA45" i="8"/>
  <c r="BA46" i="8"/>
  <c r="BA47" i="8"/>
  <c r="BF44" i="8"/>
  <c r="BF45" i="8"/>
  <c r="BF46" i="8"/>
  <c r="BF47" i="8"/>
  <c r="BK44" i="8"/>
  <c r="BK45" i="8"/>
  <c r="BK46" i="8"/>
  <c r="BK47" i="8"/>
  <c r="BP44" i="8"/>
  <c r="BP45" i="8"/>
  <c r="BP46" i="8"/>
  <c r="BP47" i="8"/>
  <c r="BU44" i="8"/>
  <c r="BU45" i="8"/>
  <c r="BU46" i="8"/>
  <c r="BU47" i="8"/>
  <c r="BZ44" i="8"/>
  <c r="BZ45" i="8"/>
  <c r="BZ46" i="8"/>
  <c r="BZ47" i="8"/>
  <c r="CE47" i="8"/>
  <c r="G44" i="8"/>
  <c r="G45" i="8"/>
  <c r="G46" i="8"/>
  <c r="G47" i="8"/>
  <c r="L44" i="8"/>
  <c r="L45" i="8"/>
  <c r="L46" i="8"/>
  <c r="L47" i="8"/>
  <c r="Q44" i="8"/>
  <c r="Q45" i="8"/>
  <c r="Q46" i="8"/>
  <c r="Q47" i="8"/>
  <c r="V44" i="8"/>
  <c r="V45" i="8"/>
  <c r="V46" i="8"/>
  <c r="V47" i="8"/>
  <c r="AA44" i="8"/>
  <c r="AA45" i="8"/>
  <c r="AA46" i="8"/>
  <c r="AA47" i="8"/>
  <c r="AF44" i="8"/>
  <c r="AF45" i="8"/>
  <c r="AF46" i="8"/>
  <c r="AF47" i="8"/>
  <c r="AK44" i="8"/>
  <c r="AK45" i="8"/>
  <c r="AK46" i="8"/>
  <c r="AK47" i="8"/>
  <c r="AP44" i="8"/>
  <c r="AP45" i="8"/>
  <c r="AP46" i="8"/>
  <c r="AP47" i="8"/>
  <c r="AU44" i="8"/>
  <c r="AU45" i="8"/>
  <c r="AU46" i="8"/>
  <c r="AU47" i="8"/>
  <c r="AZ44" i="8"/>
  <c r="AZ45" i="8"/>
  <c r="AZ46" i="8"/>
  <c r="AZ47" i="8"/>
  <c r="BE44" i="8"/>
  <c r="BE45" i="8"/>
  <c r="BE46" i="8"/>
  <c r="BE47" i="8"/>
  <c r="BJ44" i="8"/>
  <c r="BJ45" i="8"/>
  <c r="BJ46" i="8"/>
  <c r="BJ47" i="8"/>
  <c r="BO44" i="8"/>
  <c r="BO45" i="8"/>
  <c r="BO46" i="8"/>
  <c r="BO47" i="8"/>
  <c r="BT44" i="8"/>
  <c r="BT45" i="8"/>
  <c r="BT46" i="8"/>
  <c r="BT47" i="8"/>
  <c r="BY44" i="8"/>
  <c r="BY45" i="8"/>
  <c r="BY46" i="8"/>
  <c r="BY47" i="8"/>
  <c r="CD47" i="8"/>
  <c r="F44" i="8"/>
  <c r="F45" i="8"/>
  <c r="F46" i="8"/>
  <c r="F47" i="8"/>
  <c r="K44" i="8"/>
  <c r="K45" i="8"/>
  <c r="K46" i="8"/>
  <c r="K47" i="8"/>
  <c r="P44" i="8"/>
  <c r="P45" i="8"/>
  <c r="P46" i="8"/>
  <c r="P47" i="8"/>
  <c r="U44" i="8"/>
  <c r="U45" i="8"/>
  <c r="U46" i="8"/>
  <c r="U47" i="8"/>
  <c r="Z44" i="8"/>
  <c r="Z45" i="8"/>
  <c r="Z46" i="8"/>
  <c r="Z47" i="8"/>
  <c r="AE44" i="8"/>
  <c r="AE45" i="8"/>
  <c r="AE46" i="8"/>
  <c r="AE47" i="8"/>
  <c r="AJ44" i="8"/>
  <c r="AJ45" i="8"/>
  <c r="AJ46" i="8"/>
  <c r="AJ47" i="8"/>
  <c r="AO44" i="8"/>
  <c r="AO45" i="8"/>
  <c r="AO46" i="8"/>
  <c r="AO47" i="8"/>
  <c r="AT44" i="8"/>
  <c r="AT45" i="8"/>
  <c r="AT46" i="8"/>
  <c r="AT47" i="8"/>
  <c r="AY44" i="8"/>
  <c r="AY45" i="8"/>
  <c r="AY46" i="8"/>
  <c r="AY47" i="8"/>
  <c r="BD44" i="8"/>
  <c r="BD45" i="8"/>
  <c r="BD46" i="8"/>
  <c r="BD47" i="8"/>
  <c r="BI44" i="8"/>
  <c r="BI45" i="8"/>
  <c r="BI46" i="8"/>
  <c r="BI47" i="8"/>
  <c r="BN44" i="8"/>
  <c r="BN45" i="8"/>
  <c r="BN46" i="8"/>
  <c r="BN47" i="8"/>
  <c r="BS44" i="8"/>
  <c r="BS45" i="8"/>
  <c r="BS46" i="8"/>
  <c r="BS47" i="8"/>
  <c r="BX44" i="8"/>
  <c r="BX45" i="8"/>
  <c r="BX46" i="8"/>
  <c r="BX47" i="8"/>
  <c r="CC47" i="8"/>
  <c r="E44" i="8"/>
  <c r="E45" i="8"/>
  <c r="E46" i="8"/>
  <c r="E47" i="8"/>
  <c r="J44" i="8"/>
  <c r="J45" i="8"/>
  <c r="J46" i="8"/>
  <c r="J47" i="8"/>
  <c r="O44" i="8"/>
  <c r="O45" i="8"/>
  <c r="O46" i="8"/>
  <c r="O47" i="8"/>
  <c r="T44" i="8"/>
  <c r="T45" i="8"/>
  <c r="T46" i="8"/>
  <c r="T47" i="8"/>
  <c r="Y44" i="8"/>
  <c r="Y45" i="8"/>
  <c r="Y46" i="8"/>
  <c r="Y47" i="8"/>
  <c r="AD44" i="8"/>
  <c r="AD45" i="8"/>
  <c r="AD46" i="8"/>
  <c r="AD47" i="8"/>
  <c r="AI44" i="8"/>
  <c r="AI45" i="8"/>
  <c r="AI46" i="8"/>
  <c r="AI47" i="8"/>
  <c r="AN44" i="8"/>
  <c r="AN45" i="8"/>
  <c r="AN46" i="8"/>
  <c r="AN47" i="8"/>
  <c r="AS44" i="8"/>
  <c r="AS45" i="8"/>
  <c r="AS46" i="8"/>
  <c r="AS47" i="8"/>
  <c r="AX44" i="8"/>
  <c r="AX45" i="8"/>
  <c r="AX46" i="8"/>
  <c r="AX47" i="8"/>
  <c r="BC44" i="8"/>
  <c r="BC45" i="8"/>
  <c r="BC46" i="8"/>
  <c r="BC47" i="8"/>
  <c r="BH44" i="8"/>
  <c r="BH45" i="8"/>
  <c r="BH46" i="8"/>
  <c r="BH47" i="8"/>
  <c r="BM44" i="8"/>
  <c r="BM45" i="8"/>
  <c r="BM46" i="8"/>
  <c r="BM47" i="8"/>
  <c r="BR44" i="8"/>
  <c r="BR45" i="8"/>
  <c r="BR46" i="8"/>
  <c r="BR47" i="8"/>
  <c r="BW44" i="8"/>
  <c r="BW45" i="8"/>
  <c r="BW46" i="8"/>
  <c r="BW47" i="8"/>
  <c r="CB47" i="8"/>
  <c r="CA43" i="8"/>
  <c r="CA44" i="8"/>
  <c r="CA45" i="8"/>
  <c r="CA46" i="8"/>
  <c r="CA47" i="8"/>
  <c r="BV43" i="8"/>
  <c r="BV44" i="8"/>
  <c r="BV45" i="8"/>
  <c r="BV46" i="8"/>
  <c r="BV47" i="8"/>
  <c r="BQ43" i="8"/>
  <c r="BQ44" i="8"/>
  <c r="BQ45" i="8"/>
  <c r="BQ46" i="8"/>
  <c r="BQ47" i="8"/>
  <c r="BL43" i="8"/>
  <c r="BL44" i="8"/>
  <c r="BL45" i="8"/>
  <c r="BL46" i="8"/>
  <c r="BL47" i="8"/>
  <c r="BG43" i="8"/>
  <c r="BG44" i="8"/>
  <c r="BG45" i="8"/>
  <c r="BG46" i="8"/>
  <c r="BG47" i="8"/>
  <c r="BB43" i="8"/>
  <c r="BB44" i="8"/>
  <c r="BB45" i="8"/>
  <c r="BB46" i="8"/>
  <c r="BB47" i="8"/>
  <c r="AW43" i="8"/>
  <c r="AW44" i="8"/>
  <c r="AW45" i="8"/>
  <c r="AW46" i="8"/>
  <c r="AW47" i="8"/>
  <c r="AR43" i="8"/>
  <c r="AR44" i="8"/>
  <c r="AR45" i="8"/>
  <c r="AR46" i="8"/>
  <c r="AR47" i="8"/>
  <c r="AM43" i="8"/>
  <c r="AM44" i="8"/>
  <c r="AM45" i="8"/>
  <c r="AM46" i="8"/>
  <c r="AM47" i="8"/>
  <c r="AH43" i="8"/>
  <c r="AH44" i="8"/>
  <c r="AH45" i="8"/>
  <c r="AH46" i="8"/>
  <c r="AH47" i="8"/>
  <c r="AC43" i="8"/>
  <c r="AC44" i="8"/>
  <c r="AC45" i="8"/>
  <c r="AC46" i="8"/>
  <c r="AC47" i="8"/>
  <c r="X43" i="8"/>
  <c r="X44" i="8"/>
  <c r="X45" i="8"/>
  <c r="X46" i="8"/>
  <c r="X47" i="8"/>
  <c r="S43" i="8"/>
  <c r="S44" i="8"/>
  <c r="S45" i="8"/>
  <c r="S46" i="8"/>
  <c r="S47" i="8"/>
  <c r="N43" i="8"/>
  <c r="N44" i="8"/>
  <c r="N45" i="8"/>
  <c r="N46" i="8"/>
  <c r="N47" i="8"/>
  <c r="I43" i="8"/>
  <c r="I44" i="8"/>
  <c r="I45" i="8"/>
  <c r="I46" i="8"/>
  <c r="I47" i="8"/>
  <c r="CE46" i="8"/>
  <c r="CD46" i="8"/>
  <c r="CC46" i="8"/>
  <c r="CB46" i="8"/>
  <c r="CE45" i="8"/>
  <c r="CD45" i="8"/>
  <c r="CC45" i="8"/>
  <c r="CB45" i="8"/>
  <c r="CE44" i="8"/>
  <c r="CD44" i="8"/>
  <c r="CC44" i="8"/>
  <c r="CB44" i="8"/>
  <c r="CA46" i="11"/>
  <c r="BZ46" i="11"/>
  <c r="BY46" i="11"/>
  <c r="BX46" i="11"/>
  <c r="BW46" i="11"/>
  <c r="BV46" i="11"/>
  <c r="BU46" i="11"/>
  <c r="BT46" i="11"/>
  <c r="BS46" i="11"/>
  <c r="BR46" i="11"/>
  <c r="BQ46" i="11"/>
  <c r="BP46" i="11"/>
  <c r="BO46" i="11"/>
  <c r="BN46" i="11"/>
  <c r="BM46" i="11"/>
  <c r="BL46" i="11"/>
  <c r="BK46" i="11"/>
  <c r="BJ46" i="11"/>
  <c r="BI46" i="11"/>
  <c r="BH46" i="11"/>
  <c r="BG46" i="11"/>
  <c r="BF46" i="11"/>
  <c r="BE46" i="11"/>
  <c r="BD46" i="11"/>
  <c r="BC46" i="11"/>
  <c r="BB46" i="11"/>
  <c r="BA46" i="11"/>
  <c r="AZ46" i="11"/>
  <c r="AY46" i="11"/>
  <c r="AX46" i="11"/>
  <c r="AW46" i="11"/>
  <c r="AV46" i="11"/>
  <c r="AU46" i="11"/>
  <c r="AT46" i="11"/>
  <c r="AS46" i="11"/>
  <c r="AR46" i="11"/>
  <c r="AQ46" i="11"/>
  <c r="AP46" i="11"/>
  <c r="AO46" i="11"/>
  <c r="AN46" i="11"/>
  <c r="AM46" i="11"/>
  <c r="AL46" i="11"/>
  <c r="AK46" i="11"/>
  <c r="AJ46" i="11"/>
  <c r="AI46" i="11"/>
  <c r="AH46" i="11"/>
  <c r="AG46" i="11"/>
  <c r="AF46" i="11"/>
  <c r="AE46" i="11"/>
  <c r="AD46" i="11"/>
  <c r="AC46" i="11"/>
  <c r="AB46" i="11"/>
  <c r="AA46" i="11"/>
  <c r="Z46" i="11"/>
  <c r="Y46" i="11"/>
  <c r="X46" i="11"/>
  <c r="W46" i="11"/>
  <c r="V46" i="11"/>
  <c r="U46" i="11"/>
  <c r="T46" i="11"/>
  <c r="S46" i="11"/>
  <c r="R46" i="11"/>
  <c r="Q46" i="11"/>
  <c r="P46" i="11"/>
  <c r="O46" i="11"/>
  <c r="N46" i="11"/>
  <c r="M46" i="11"/>
  <c r="L46" i="11"/>
  <c r="K46" i="11"/>
  <c r="J46" i="11"/>
  <c r="I46" i="11"/>
  <c r="H46" i="11"/>
  <c r="G46" i="11"/>
  <c r="F46" i="11"/>
  <c r="E46" i="11"/>
  <c r="CA45" i="11"/>
  <c r="BZ45" i="11"/>
  <c r="BY45" i="11"/>
  <c r="BX45" i="11"/>
  <c r="BW45" i="11"/>
  <c r="BV45" i="11"/>
  <c r="BU45" i="11"/>
  <c r="BT45" i="11"/>
  <c r="BS45" i="11"/>
  <c r="BR45" i="11"/>
  <c r="BQ45" i="11"/>
  <c r="BP45" i="11"/>
  <c r="BO45" i="11"/>
  <c r="BN45" i="11"/>
  <c r="BM45" i="11"/>
  <c r="BL45" i="11"/>
  <c r="BK45" i="11"/>
  <c r="BJ45" i="11"/>
  <c r="BI45" i="11"/>
  <c r="BH45" i="11"/>
  <c r="BG45" i="11"/>
  <c r="BF45" i="11"/>
  <c r="BE45" i="11"/>
  <c r="BD45" i="11"/>
  <c r="BC45" i="11"/>
  <c r="BB45" i="11"/>
  <c r="BA45" i="11"/>
  <c r="AZ45" i="11"/>
  <c r="AY45" i="11"/>
  <c r="AX45" i="11"/>
  <c r="AW45" i="11"/>
  <c r="AV45" i="11"/>
  <c r="AU45" i="11"/>
  <c r="AT45" i="11"/>
  <c r="AS45" i="11"/>
  <c r="AR45" i="11"/>
  <c r="AQ45" i="11"/>
  <c r="AP45" i="11"/>
  <c r="AO45" i="11"/>
  <c r="AN45" i="11"/>
  <c r="AM45" i="11"/>
  <c r="AL45" i="11"/>
  <c r="AK45" i="11"/>
  <c r="AJ45" i="11"/>
  <c r="AI45" i="11"/>
  <c r="AH45" i="11"/>
  <c r="AG45" i="11"/>
  <c r="AF45" i="11"/>
  <c r="AE45" i="11"/>
  <c r="AD45" i="11"/>
  <c r="AC45" i="11"/>
  <c r="AB45" i="11"/>
  <c r="AA45" i="11"/>
  <c r="Z45" i="11"/>
  <c r="Y45" i="11"/>
  <c r="X45" i="11"/>
  <c r="W45" i="11"/>
  <c r="V45" i="11"/>
  <c r="U45" i="11"/>
  <c r="T45" i="11"/>
  <c r="S45" i="11"/>
  <c r="R45" i="11"/>
  <c r="Q45" i="11"/>
  <c r="P45" i="11"/>
  <c r="O45" i="11"/>
  <c r="N45" i="11"/>
  <c r="M45" i="11"/>
  <c r="L45" i="11"/>
  <c r="K45" i="11"/>
  <c r="J45" i="11"/>
  <c r="I45" i="11"/>
  <c r="H45" i="11"/>
  <c r="G45" i="11"/>
  <c r="F45" i="11"/>
  <c r="E45" i="11"/>
  <c r="CA44" i="11"/>
  <c r="BZ44" i="11"/>
  <c r="BY44" i="11"/>
  <c r="BX44" i="11"/>
  <c r="BW44" i="11"/>
  <c r="BV44" i="11"/>
  <c r="BU44" i="11"/>
  <c r="BT44" i="11"/>
  <c r="BS44" i="11"/>
  <c r="BR44" i="11"/>
  <c r="BQ44" i="11"/>
  <c r="BP44" i="11"/>
  <c r="BO44" i="11"/>
  <c r="BN44" i="11"/>
  <c r="BM44" i="11"/>
  <c r="BL44" i="11"/>
  <c r="BK44" i="11"/>
  <c r="BJ44" i="11"/>
  <c r="BI44" i="11"/>
  <c r="BH44" i="11"/>
  <c r="BG44" i="11"/>
  <c r="BF44" i="11"/>
  <c r="BE44" i="11"/>
  <c r="BD44" i="11"/>
  <c r="BC44" i="11"/>
  <c r="BB44" i="11"/>
  <c r="BA44" i="11"/>
  <c r="AZ44" i="11"/>
  <c r="AY44" i="11"/>
  <c r="AX44" i="11"/>
  <c r="AW44" i="11"/>
  <c r="AV44" i="11"/>
  <c r="AU44" i="11"/>
  <c r="AT44" i="11"/>
  <c r="AS44" i="11"/>
  <c r="AR44" i="11"/>
  <c r="AQ44" i="11"/>
  <c r="AP44" i="11"/>
  <c r="AO44" i="11"/>
  <c r="AN44" i="11"/>
  <c r="AM44" i="11"/>
  <c r="AL44" i="11"/>
  <c r="AK44" i="11"/>
  <c r="AJ44" i="11"/>
  <c r="AI44" i="11"/>
  <c r="AH44" i="11"/>
  <c r="AG44" i="11"/>
  <c r="AF44" i="11"/>
  <c r="AE44" i="11"/>
  <c r="AD44" i="11"/>
  <c r="AC44" i="11"/>
  <c r="AB44" i="11"/>
  <c r="AA44" i="11"/>
  <c r="Z44" i="11"/>
  <c r="Y44" i="11"/>
  <c r="X44" i="11"/>
  <c r="W44" i="11"/>
  <c r="V44" i="11"/>
  <c r="U44" i="11"/>
  <c r="T44" i="11"/>
  <c r="S44" i="11"/>
  <c r="R44" i="11"/>
  <c r="Q44" i="11"/>
  <c r="P44" i="11"/>
  <c r="O44" i="11"/>
  <c r="N44" i="11"/>
  <c r="M44" i="11"/>
  <c r="L44" i="11"/>
  <c r="K44" i="11"/>
  <c r="J44" i="11"/>
  <c r="I44" i="11"/>
  <c r="H44" i="11"/>
  <c r="G44" i="11"/>
  <c r="F44" i="11"/>
  <c r="E44" i="11"/>
  <c r="CH43" i="11"/>
  <c r="CG43" i="11"/>
  <c r="CA43" i="11"/>
  <c r="BZ43" i="11"/>
  <c r="BZ47" i="11"/>
  <c r="BY43" i="11"/>
  <c r="BX43" i="11"/>
  <c r="BX47" i="11"/>
  <c r="BW43" i="11"/>
  <c r="BV43" i="11"/>
  <c r="BU43" i="11"/>
  <c r="BT43" i="11"/>
  <c r="BT47" i="11"/>
  <c r="BS43" i="11"/>
  <c r="BR43" i="11"/>
  <c r="BR47" i="11"/>
  <c r="BQ43" i="11"/>
  <c r="BP43" i="11"/>
  <c r="BP47" i="11"/>
  <c r="BO43" i="11"/>
  <c r="BN43" i="11"/>
  <c r="BN47" i="11"/>
  <c r="BM43" i="11"/>
  <c r="BL43" i="11"/>
  <c r="BK43" i="11"/>
  <c r="BJ43" i="11"/>
  <c r="BJ47" i="11"/>
  <c r="BI43" i="11"/>
  <c r="BH43" i="11"/>
  <c r="BH47" i="11"/>
  <c r="BG43" i="11"/>
  <c r="BF43" i="11"/>
  <c r="BF47" i="11"/>
  <c r="BE43" i="11"/>
  <c r="BD43" i="11"/>
  <c r="BD47" i="11"/>
  <c r="BC43" i="11"/>
  <c r="BB43" i="11"/>
  <c r="BA43" i="11"/>
  <c r="AZ43" i="11"/>
  <c r="AZ47" i="11"/>
  <c r="AY43" i="11"/>
  <c r="AX43" i="11"/>
  <c r="AX47" i="11"/>
  <c r="AW43" i="11"/>
  <c r="AV43" i="11"/>
  <c r="AV47" i="11"/>
  <c r="AU43" i="11"/>
  <c r="AT43" i="11"/>
  <c r="AT47" i="11"/>
  <c r="AS43" i="11"/>
  <c r="AR43" i="11"/>
  <c r="AR47" i="11"/>
  <c r="AQ43" i="11"/>
  <c r="AP43" i="11"/>
  <c r="AP47" i="11"/>
  <c r="AO43" i="11"/>
  <c r="AN43" i="11"/>
  <c r="AN47" i="11"/>
  <c r="AM43" i="11"/>
  <c r="AL43" i="11"/>
  <c r="AL47" i="11"/>
  <c r="AK43" i="11"/>
  <c r="AJ43" i="11"/>
  <c r="AJ47" i="11"/>
  <c r="AI43" i="11"/>
  <c r="AH43" i="11"/>
  <c r="AG43" i="11"/>
  <c r="AF43" i="11"/>
  <c r="AF47" i="11"/>
  <c r="AE43" i="11"/>
  <c r="AD43" i="11"/>
  <c r="AD47" i="11"/>
  <c r="AC43" i="11"/>
  <c r="AB43" i="11"/>
  <c r="AB47" i="11"/>
  <c r="AA43" i="11"/>
  <c r="Z43" i="11"/>
  <c r="Z47" i="11"/>
  <c r="Y43" i="11"/>
  <c r="X43" i="11"/>
  <c r="X47" i="11"/>
  <c r="W43" i="11"/>
  <c r="V43" i="11"/>
  <c r="V47" i="11"/>
  <c r="U43" i="11"/>
  <c r="T43" i="11"/>
  <c r="T47" i="11"/>
  <c r="S43" i="11"/>
  <c r="R43" i="11"/>
  <c r="R47" i="11"/>
  <c r="Q43" i="11"/>
  <c r="P43" i="11"/>
  <c r="P47" i="11"/>
  <c r="O43" i="11"/>
  <c r="N43" i="11"/>
  <c r="M43" i="11"/>
  <c r="L43" i="11"/>
  <c r="L47" i="11"/>
  <c r="K43" i="11"/>
  <c r="J43" i="11"/>
  <c r="J47" i="11"/>
  <c r="I43" i="11"/>
  <c r="H43" i="11"/>
  <c r="H47" i="11"/>
  <c r="G43" i="11"/>
  <c r="F43" i="11"/>
  <c r="F47" i="11"/>
  <c r="E43" i="11"/>
  <c r="BB47" i="11"/>
  <c r="BV47" i="11"/>
  <c r="AH47" i="11"/>
  <c r="BL47" i="11"/>
  <c r="N47" i="11"/>
  <c r="G47" i="11"/>
  <c r="K47" i="11"/>
  <c r="O47" i="11"/>
  <c r="S47" i="11"/>
  <c r="W47" i="11"/>
  <c r="AA47" i="11"/>
  <c r="AE47" i="11"/>
  <c r="AI47" i="11"/>
  <c r="AM47" i="11"/>
  <c r="AQ47" i="11"/>
  <c r="AU47" i="11"/>
  <c r="AY47" i="11"/>
  <c r="BC47" i="11"/>
  <c r="BG47" i="11"/>
  <c r="BK47" i="11"/>
  <c r="BO47" i="11"/>
  <c r="BS47" i="11"/>
  <c r="BW47" i="11"/>
  <c r="CA47" i="11"/>
  <c r="CC44" i="11"/>
  <c r="CD45" i="11"/>
  <c r="CE46" i="11"/>
  <c r="CD44" i="11"/>
  <c r="CE45" i="11"/>
  <c r="CB46" i="11"/>
  <c r="CB43" i="11"/>
  <c r="CB48" i="11"/>
  <c r="I47" i="11"/>
  <c r="M47" i="11"/>
  <c r="Q47" i="11"/>
  <c r="U47" i="11"/>
  <c r="Y47" i="11"/>
  <c r="AC47" i="11"/>
  <c r="AG47" i="11"/>
  <c r="AK47" i="11"/>
  <c r="AO47" i="11"/>
  <c r="AS47" i="11"/>
  <c r="AW47" i="11"/>
  <c r="BA47" i="11"/>
  <c r="BE47" i="11"/>
  <c r="BI47" i="11"/>
  <c r="BM47" i="11"/>
  <c r="BQ47" i="11"/>
  <c r="BU47" i="11"/>
  <c r="BY47" i="11"/>
  <c r="CE44" i="11"/>
  <c r="CB44" i="11"/>
  <c r="CB45" i="11"/>
  <c r="CC45" i="11"/>
  <c r="CC46" i="11"/>
  <c r="CD46" i="11"/>
  <c r="CC43" i="11"/>
  <c r="CC48" i="11"/>
  <c r="CD43" i="11"/>
  <c r="CD48" i="11"/>
  <c r="CE43" i="11"/>
  <c r="CE48" i="11"/>
  <c r="E47" i="11"/>
  <c r="CE47" i="11"/>
  <c r="CC47" i="11"/>
  <c r="CD47" i="11"/>
  <c r="CB47" i="11"/>
  <c r="CA45" i="9"/>
  <c r="BZ45" i="9"/>
  <c r="BY45" i="9"/>
  <c r="BX45" i="9"/>
  <c r="BW45" i="9"/>
  <c r="BV45" i="9"/>
  <c r="BU45" i="9"/>
  <c r="BT45" i="9"/>
  <c r="BS45" i="9"/>
  <c r="BR45" i="9"/>
  <c r="BQ45" i="9"/>
  <c r="BP45" i="9"/>
  <c r="BO45" i="9"/>
  <c r="BN45" i="9"/>
  <c r="BM45" i="9"/>
  <c r="BL45" i="9"/>
  <c r="BK45" i="9"/>
  <c r="BJ45" i="9"/>
  <c r="BI45" i="9"/>
  <c r="BH45" i="9"/>
  <c r="BG45" i="9"/>
  <c r="BF45" i="9"/>
  <c r="BE45" i="9"/>
  <c r="BD45" i="9"/>
  <c r="BC45" i="9"/>
  <c r="BB45" i="9"/>
  <c r="BA45" i="9"/>
  <c r="AZ45" i="9"/>
  <c r="AY45" i="9"/>
  <c r="AX45" i="9"/>
  <c r="AW45" i="9"/>
  <c r="AV45" i="9"/>
  <c r="AU45" i="9"/>
  <c r="AT45" i="9"/>
  <c r="AS45" i="9"/>
  <c r="AR45" i="9"/>
  <c r="AQ45" i="9"/>
  <c r="AP45" i="9"/>
  <c r="AO45" i="9"/>
  <c r="AN45" i="9"/>
  <c r="AM45" i="9"/>
  <c r="AL45" i="9"/>
  <c r="AK45" i="9"/>
  <c r="AJ45" i="9"/>
  <c r="AI45" i="9"/>
  <c r="AH45" i="9"/>
  <c r="AG45" i="9"/>
  <c r="AF45" i="9"/>
  <c r="AE45" i="9"/>
  <c r="AD45" i="9"/>
  <c r="AC45" i="9"/>
  <c r="AB45" i="9"/>
  <c r="AA45" i="9"/>
  <c r="Z45" i="9"/>
  <c r="Y45" i="9"/>
  <c r="X45" i="9"/>
  <c r="W45" i="9"/>
  <c r="V45" i="9"/>
  <c r="U45" i="9"/>
  <c r="T45" i="9"/>
  <c r="S45" i="9"/>
  <c r="R45" i="9"/>
  <c r="Q45" i="9"/>
  <c r="P45" i="9"/>
  <c r="O45" i="9"/>
  <c r="N45" i="9"/>
  <c r="M45" i="9"/>
  <c r="L45" i="9"/>
  <c r="K45" i="9"/>
  <c r="J45" i="9"/>
  <c r="I45" i="9"/>
  <c r="H45" i="9"/>
  <c r="G45" i="9"/>
  <c r="F45" i="9"/>
  <c r="E45" i="9"/>
  <c r="CB45" i="9"/>
  <c r="CA44" i="9"/>
  <c r="BZ44" i="9"/>
  <c r="BY44" i="9"/>
  <c r="BX44" i="9"/>
  <c r="BW44" i="9"/>
  <c r="BV44" i="9"/>
  <c r="BU44" i="9"/>
  <c r="BT44" i="9"/>
  <c r="BS44" i="9"/>
  <c r="BR44" i="9"/>
  <c r="BQ44" i="9"/>
  <c r="BP44" i="9"/>
  <c r="BO44" i="9"/>
  <c r="BN44" i="9"/>
  <c r="BM44" i="9"/>
  <c r="BL44" i="9"/>
  <c r="BK44" i="9"/>
  <c r="BJ44" i="9"/>
  <c r="BI44" i="9"/>
  <c r="BH44" i="9"/>
  <c r="BG44" i="9"/>
  <c r="BF44" i="9"/>
  <c r="BE44" i="9"/>
  <c r="BD44" i="9"/>
  <c r="BC44" i="9"/>
  <c r="BB44" i="9"/>
  <c r="BA44" i="9"/>
  <c r="AZ44" i="9"/>
  <c r="AY44" i="9"/>
  <c r="AX44" i="9"/>
  <c r="AW44" i="9"/>
  <c r="AV44" i="9"/>
  <c r="AU44" i="9"/>
  <c r="AT44" i="9"/>
  <c r="AS44" i="9"/>
  <c r="AR44" i="9"/>
  <c r="AQ44" i="9"/>
  <c r="AP44" i="9"/>
  <c r="AO44" i="9"/>
  <c r="AN44" i="9"/>
  <c r="AM44" i="9"/>
  <c r="AL44" i="9"/>
  <c r="AK44" i="9"/>
  <c r="AJ44" i="9"/>
  <c r="AI44" i="9"/>
  <c r="AH44" i="9"/>
  <c r="AG44" i="9"/>
  <c r="AF44" i="9"/>
  <c r="AE44" i="9"/>
  <c r="AD44" i="9"/>
  <c r="AC44" i="9"/>
  <c r="AB44" i="9"/>
  <c r="AA44" i="9"/>
  <c r="Z44" i="9"/>
  <c r="Y44" i="9"/>
  <c r="X44" i="9"/>
  <c r="W44" i="9"/>
  <c r="V44" i="9"/>
  <c r="U44" i="9"/>
  <c r="T44" i="9"/>
  <c r="S44" i="9"/>
  <c r="R44" i="9"/>
  <c r="Q44" i="9"/>
  <c r="P44" i="9"/>
  <c r="O44" i="9"/>
  <c r="N44" i="9"/>
  <c r="M44" i="9"/>
  <c r="L44" i="9"/>
  <c r="K44" i="9"/>
  <c r="J44" i="9"/>
  <c r="I44" i="9"/>
  <c r="H44" i="9"/>
  <c r="CE44" i="9"/>
  <c r="G44" i="9"/>
  <c r="F44" i="9"/>
  <c r="E44" i="9"/>
  <c r="CA43" i="9"/>
  <c r="CA42" i="9"/>
  <c r="CA46" i="9"/>
  <c r="BZ43" i="9"/>
  <c r="BY43" i="9"/>
  <c r="BX43" i="9"/>
  <c r="BW43" i="9"/>
  <c r="BV43" i="9"/>
  <c r="BU43" i="9"/>
  <c r="BT43" i="9"/>
  <c r="BS43" i="9"/>
  <c r="BR43" i="9"/>
  <c r="BQ43" i="9"/>
  <c r="BP43" i="9"/>
  <c r="BO43" i="9"/>
  <c r="BN43" i="9"/>
  <c r="BM43" i="9"/>
  <c r="BL43" i="9"/>
  <c r="BK43" i="9"/>
  <c r="BJ43" i="9"/>
  <c r="BI43" i="9"/>
  <c r="BH43" i="9"/>
  <c r="BG43" i="9"/>
  <c r="BF43" i="9"/>
  <c r="BE43" i="9"/>
  <c r="BD43" i="9"/>
  <c r="BC43" i="9"/>
  <c r="BB43" i="9"/>
  <c r="BA43" i="9"/>
  <c r="AZ43" i="9"/>
  <c r="AY43" i="9"/>
  <c r="AX43" i="9"/>
  <c r="AW43" i="9"/>
  <c r="AV43" i="9"/>
  <c r="AU43" i="9"/>
  <c r="AT43" i="9"/>
  <c r="AS43" i="9"/>
  <c r="AR43" i="9"/>
  <c r="AQ43" i="9"/>
  <c r="AP43" i="9"/>
  <c r="AO43" i="9"/>
  <c r="AN43" i="9"/>
  <c r="AM43" i="9"/>
  <c r="AL43" i="9"/>
  <c r="AK43" i="9"/>
  <c r="AJ43" i="9"/>
  <c r="AI43" i="9"/>
  <c r="AH43" i="9"/>
  <c r="AG43" i="9"/>
  <c r="AF43" i="9"/>
  <c r="AE43" i="9"/>
  <c r="AD43" i="9"/>
  <c r="AC43" i="9"/>
  <c r="AB43" i="9"/>
  <c r="AA43" i="9"/>
  <c r="Z43" i="9"/>
  <c r="Y43" i="9"/>
  <c r="X43" i="9"/>
  <c r="W43" i="9"/>
  <c r="V43" i="9"/>
  <c r="U43" i="9"/>
  <c r="T43" i="9"/>
  <c r="S43" i="9"/>
  <c r="R43" i="9"/>
  <c r="Q43" i="9"/>
  <c r="P43" i="9"/>
  <c r="O43" i="9"/>
  <c r="N43" i="9"/>
  <c r="M43" i="9"/>
  <c r="L43" i="9"/>
  <c r="K43" i="9"/>
  <c r="J43" i="9"/>
  <c r="I43" i="9"/>
  <c r="H43" i="9"/>
  <c r="G43" i="9"/>
  <c r="CD43" i="9"/>
  <c r="F43" i="9"/>
  <c r="E43" i="9"/>
  <c r="CH42" i="9"/>
  <c r="CG42" i="9"/>
  <c r="BZ42" i="9"/>
  <c r="BZ46" i="9"/>
  <c r="BY42" i="9"/>
  <c r="BX42" i="9"/>
  <c r="BX46" i="9"/>
  <c r="BW42" i="9"/>
  <c r="BW46" i="9"/>
  <c r="BV42" i="9"/>
  <c r="BV46" i="9"/>
  <c r="BU42" i="9"/>
  <c r="BT42" i="9"/>
  <c r="BT46" i="9"/>
  <c r="BS42" i="9"/>
  <c r="BR42" i="9"/>
  <c r="BR46" i="9"/>
  <c r="BQ42" i="9"/>
  <c r="BP42" i="9"/>
  <c r="BP46" i="9"/>
  <c r="BO42" i="9"/>
  <c r="BN42" i="9"/>
  <c r="BN46" i="9"/>
  <c r="BM42" i="9"/>
  <c r="BL42" i="9"/>
  <c r="BL46" i="9"/>
  <c r="BK42" i="9"/>
  <c r="BJ42" i="9"/>
  <c r="BJ46" i="9"/>
  <c r="BI42" i="9"/>
  <c r="BH42" i="9"/>
  <c r="BH46" i="9"/>
  <c r="BG42" i="9"/>
  <c r="BF42" i="9"/>
  <c r="BF46" i="9"/>
  <c r="BE42" i="9"/>
  <c r="BD42" i="9"/>
  <c r="BD46" i="9"/>
  <c r="BC42" i="9"/>
  <c r="BB42" i="9"/>
  <c r="BB46" i="9"/>
  <c r="BA42" i="9"/>
  <c r="AZ42" i="9"/>
  <c r="AZ46" i="9"/>
  <c r="AY42" i="9"/>
  <c r="AX42" i="9"/>
  <c r="AX46" i="9"/>
  <c r="AW42" i="9"/>
  <c r="AV42" i="9"/>
  <c r="AV46" i="9"/>
  <c r="AU42" i="9"/>
  <c r="AT42" i="9"/>
  <c r="AT46" i="9"/>
  <c r="AS42" i="9"/>
  <c r="AR42" i="9"/>
  <c r="AR46" i="9"/>
  <c r="AQ42" i="9"/>
  <c r="AP42" i="9"/>
  <c r="AP46" i="9"/>
  <c r="AO42" i="9"/>
  <c r="AN42" i="9"/>
  <c r="AN46" i="9"/>
  <c r="AM42" i="9"/>
  <c r="AL42" i="9"/>
  <c r="AL46" i="9"/>
  <c r="AK42" i="9"/>
  <c r="AJ42" i="9"/>
  <c r="AJ46" i="9"/>
  <c r="AI42" i="9"/>
  <c r="AH42" i="9"/>
  <c r="AH46" i="9"/>
  <c r="AG42" i="9"/>
  <c r="AF42" i="9"/>
  <c r="AF46" i="9"/>
  <c r="AE42" i="9"/>
  <c r="AD42" i="9"/>
  <c r="AD46" i="9"/>
  <c r="AC42" i="9"/>
  <c r="AB42" i="9"/>
  <c r="AB46" i="9"/>
  <c r="AA42" i="9"/>
  <c r="Z42" i="9"/>
  <c r="Z46" i="9"/>
  <c r="Y42" i="9"/>
  <c r="X42" i="9"/>
  <c r="X46" i="9"/>
  <c r="W42" i="9"/>
  <c r="V42" i="9"/>
  <c r="V46" i="9"/>
  <c r="U42" i="9"/>
  <c r="T42" i="9"/>
  <c r="T46" i="9"/>
  <c r="S42" i="9"/>
  <c r="R42" i="9"/>
  <c r="R46" i="9"/>
  <c r="Q42" i="9"/>
  <c r="P42" i="9"/>
  <c r="P46" i="9"/>
  <c r="O42" i="9"/>
  <c r="N42" i="9"/>
  <c r="N46" i="9"/>
  <c r="M42" i="9"/>
  <c r="L42" i="9"/>
  <c r="L46" i="9"/>
  <c r="K42" i="9"/>
  <c r="J42" i="9"/>
  <c r="J46" i="9"/>
  <c r="I42" i="9"/>
  <c r="H42" i="9"/>
  <c r="CE42" i="9"/>
  <c r="CE47" i="9"/>
  <c r="G42" i="9"/>
  <c r="F42" i="9"/>
  <c r="F46" i="9"/>
  <c r="E42" i="9"/>
  <c r="AD5" i="9"/>
  <c r="M46" i="9"/>
  <c r="Q46" i="9"/>
  <c r="U46" i="9"/>
  <c r="Y46" i="9"/>
  <c r="AC46" i="9"/>
  <c r="AG46" i="9"/>
  <c r="AK46" i="9"/>
  <c r="AO46" i="9"/>
  <c r="AS46" i="9"/>
  <c r="AW46" i="9"/>
  <c r="BA46" i="9"/>
  <c r="BE46" i="9"/>
  <c r="BI46" i="9"/>
  <c r="BM46" i="9"/>
  <c r="BQ46" i="9"/>
  <c r="BU46" i="9"/>
  <c r="BY46" i="9"/>
  <c r="CE43" i="9"/>
  <c r="CB43" i="9"/>
  <c r="CB44" i="9"/>
  <c r="CC44" i="9"/>
  <c r="CC45" i="9"/>
  <c r="CD45" i="9"/>
  <c r="CB42" i="9"/>
  <c r="CB47" i="9"/>
  <c r="I46" i="9"/>
  <c r="CD42" i="9"/>
  <c r="CD47" i="9"/>
  <c r="K46" i="9"/>
  <c r="AE46" i="9"/>
  <c r="AY46" i="9"/>
  <c r="BS46" i="9"/>
  <c r="CC46" i="9"/>
  <c r="O46" i="9"/>
  <c r="S46" i="9"/>
  <c r="W46" i="9"/>
  <c r="AA46" i="9"/>
  <c r="AI46" i="9"/>
  <c r="AM46" i="9"/>
  <c r="AQ46" i="9"/>
  <c r="AU46" i="9"/>
  <c r="BC46" i="9"/>
  <c r="BG46" i="9"/>
  <c r="BK46" i="9"/>
  <c r="BO46" i="9"/>
  <c r="CC43" i="9"/>
  <c r="CD44" i="9"/>
  <c r="CE45" i="9"/>
  <c r="CC42" i="9"/>
  <c r="CC47" i="9"/>
  <c r="G46" i="9"/>
  <c r="CD46" i="9"/>
  <c r="H46" i="9"/>
  <c r="E46" i="9"/>
  <c r="CB46" i="9"/>
  <c r="CE46" i="9"/>
  <c r="O3" i="4"/>
  <c r="BH3" i="4"/>
  <c r="BC3" i="4"/>
  <c r="N46" i="4"/>
  <c r="O46" i="4"/>
  <c r="P46" i="4"/>
  <c r="Q46" i="4"/>
  <c r="R46" i="4"/>
  <c r="S46" i="4"/>
  <c r="T46" i="4"/>
  <c r="U46" i="4"/>
  <c r="V46" i="4"/>
  <c r="W46" i="4"/>
  <c r="X46" i="4"/>
  <c r="Y46" i="4"/>
  <c r="Z46" i="4"/>
  <c r="AA46" i="4"/>
  <c r="AB46" i="4"/>
  <c r="AC46" i="4"/>
  <c r="AD46" i="4"/>
  <c r="AE46" i="4"/>
  <c r="AF46" i="4"/>
  <c r="AG46" i="4"/>
  <c r="AH46" i="4"/>
  <c r="AI46" i="4"/>
  <c r="AJ46" i="4"/>
  <c r="AK46" i="4"/>
  <c r="AL46" i="4"/>
  <c r="AM46" i="4"/>
  <c r="AN46" i="4"/>
  <c r="AO46" i="4"/>
  <c r="AP46" i="4"/>
  <c r="AQ46" i="4"/>
  <c r="AR46" i="4"/>
  <c r="AS46" i="4"/>
  <c r="AT46" i="4"/>
  <c r="AU46" i="4"/>
  <c r="AV46" i="4"/>
  <c r="AW46" i="4"/>
  <c r="AX46" i="4"/>
  <c r="AY46" i="4"/>
  <c r="AZ46" i="4"/>
  <c r="BA46" i="4"/>
  <c r="BB46" i="4"/>
  <c r="BC46" i="4"/>
  <c r="BD46" i="4"/>
  <c r="BE46" i="4"/>
  <c r="BF46" i="4"/>
  <c r="BG46" i="4"/>
  <c r="BH46" i="4"/>
  <c r="BI46" i="4"/>
  <c r="BJ46" i="4"/>
  <c r="BK46" i="4"/>
  <c r="BL46" i="4"/>
  <c r="BM46" i="4"/>
  <c r="BN46" i="4"/>
  <c r="BO46" i="4"/>
  <c r="BP46" i="4"/>
  <c r="BQ46" i="4"/>
  <c r="BR46" i="4"/>
  <c r="BS46" i="4"/>
  <c r="BT46" i="4"/>
  <c r="BU46" i="4"/>
  <c r="BV46" i="4"/>
  <c r="BW46" i="4"/>
  <c r="BX46" i="4"/>
  <c r="BY46" i="4"/>
  <c r="BZ46" i="4"/>
  <c r="CA46" i="4"/>
  <c r="J46" i="4"/>
  <c r="K46" i="4"/>
  <c r="L46" i="4"/>
  <c r="M46" i="4"/>
  <c r="F46" i="4"/>
  <c r="G46" i="4"/>
  <c r="H46" i="4"/>
  <c r="I46" i="4"/>
  <c r="E46" i="4"/>
  <c r="M43" i="4"/>
  <c r="M44" i="4"/>
  <c r="M45" i="4"/>
  <c r="M47" i="4"/>
  <c r="CE46" i="4"/>
  <c r="CB46" i="4"/>
  <c r="CD46" i="4"/>
  <c r="CC46" i="4"/>
  <c r="AG45" i="4"/>
  <c r="O43" i="4"/>
  <c r="P43" i="4"/>
  <c r="Q43" i="4"/>
  <c r="R43" i="4"/>
  <c r="S43" i="4"/>
  <c r="T43" i="4"/>
  <c r="U43" i="4"/>
  <c r="V43" i="4"/>
  <c r="W43" i="4"/>
  <c r="X43" i="4"/>
  <c r="Y43" i="4"/>
  <c r="Z43" i="4"/>
  <c r="AA43" i="4"/>
  <c r="AB43" i="4"/>
  <c r="AC43" i="4"/>
  <c r="AD43" i="4"/>
  <c r="AE43" i="4"/>
  <c r="AF43" i="4"/>
  <c r="AG43" i="4"/>
  <c r="AH43" i="4"/>
  <c r="AI43" i="4"/>
  <c r="AJ43" i="4"/>
  <c r="AK43" i="4"/>
  <c r="AL43" i="4"/>
  <c r="AM43" i="4"/>
  <c r="AN43" i="4"/>
  <c r="AO43" i="4"/>
  <c r="AP43" i="4"/>
  <c r="AQ43" i="4"/>
  <c r="AR43" i="4"/>
  <c r="AS43" i="4"/>
  <c r="AT43" i="4"/>
  <c r="AU43" i="4"/>
  <c r="AV43" i="4"/>
  <c r="AW43" i="4"/>
  <c r="AX43" i="4"/>
  <c r="AY43" i="4"/>
  <c r="AZ43" i="4"/>
  <c r="BA43" i="4"/>
  <c r="BB43" i="4"/>
  <c r="BC43" i="4"/>
  <c r="BD43" i="4"/>
  <c r="BE43" i="4"/>
  <c r="BF43" i="4"/>
  <c r="BG43" i="4"/>
  <c r="BH43" i="4"/>
  <c r="BI43" i="4"/>
  <c r="BJ43" i="4"/>
  <c r="BK43" i="4"/>
  <c r="BL43" i="4"/>
  <c r="BM43" i="4"/>
  <c r="BN43" i="4"/>
  <c r="BO43" i="4"/>
  <c r="BP43" i="4"/>
  <c r="BQ43" i="4"/>
  <c r="BR43" i="4"/>
  <c r="BS43" i="4"/>
  <c r="BT43" i="4"/>
  <c r="BU43" i="4"/>
  <c r="BV43" i="4"/>
  <c r="BW43" i="4"/>
  <c r="BX43" i="4"/>
  <c r="BY43" i="4"/>
  <c r="BZ43" i="4"/>
  <c r="CA43" i="4"/>
  <c r="O44" i="4"/>
  <c r="P44" i="4"/>
  <c r="Q44" i="4"/>
  <c r="R44" i="4"/>
  <c r="S44" i="4"/>
  <c r="T44" i="4"/>
  <c r="U44" i="4"/>
  <c r="V44" i="4"/>
  <c r="W44" i="4"/>
  <c r="X44" i="4"/>
  <c r="Y44" i="4"/>
  <c r="Z44" i="4"/>
  <c r="AA44" i="4"/>
  <c r="AB44" i="4"/>
  <c r="AC44" i="4"/>
  <c r="AD44" i="4"/>
  <c r="AE44" i="4"/>
  <c r="AF44" i="4"/>
  <c r="AG44" i="4"/>
  <c r="AH44" i="4"/>
  <c r="AI44" i="4"/>
  <c r="AJ44" i="4"/>
  <c r="AK44" i="4"/>
  <c r="AL44" i="4"/>
  <c r="AM44" i="4"/>
  <c r="AN44" i="4"/>
  <c r="AO44" i="4"/>
  <c r="AP44" i="4"/>
  <c r="AQ44" i="4"/>
  <c r="AR44" i="4"/>
  <c r="AS44" i="4"/>
  <c r="AT44" i="4"/>
  <c r="AU44" i="4"/>
  <c r="AV44" i="4"/>
  <c r="AW44" i="4"/>
  <c r="AX44" i="4"/>
  <c r="AY44" i="4"/>
  <c r="AZ44" i="4"/>
  <c r="BA44" i="4"/>
  <c r="BB44" i="4"/>
  <c r="BC44" i="4"/>
  <c r="BD44" i="4"/>
  <c r="BE44" i="4"/>
  <c r="BF44" i="4"/>
  <c r="BG44" i="4"/>
  <c r="BH44" i="4"/>
  <c r="BI44" i="4"/>
  <c r="BJ44" i="4"/>
  <c r="BK44" i="4"/>
  <c r="BL44" i="4"/>
  <c r="BM44" i="4"/>
  <c r="BN44" i="4"/>
  <c r="BO44" i="4"/>
  <c r="BP44" i="4"/>
  <c r="BQ44" i="4"/>
  <c r="BR44" i="4"/>
  <c r="BS44" i="4"/>
  <c r="BT44" i="4"/>
  <c r="BU44" i="4"/>
  <c r="BV44" i="4"/>
  <c r="BW44" i="4"/>
  <c r="BX44" i="4"/>
  <c r="BY44" i="4"/>
  <c r="BZ44" i="4"/>
  <c r="CA44" i="4"/>
  <c r="O45" i="4"/>
  <c r="P45" i="4"/>
  <c r="Q45" i="4"/>
  <c r="R45" i="4"/>
  <c r="S45" i="4"/>
  <c r="T45" i="4"/>
  <c r="U45" i="4"/>
  <c r="V45" i="4"/>
  <c r="W45" i="4"/>
  <c r="X45" i="4"/>
  <c r="Y45" i="4"/>
  <c r="Z45" i="4"/>
  <c r="AA45" i="4"/>
  <c r="AB45" i="4"/>
  <c r="AC45" i="4"/>
  <c r="AD45" i="4"/>
  <c r="AE45" i="4"/>
  <c r="AF45" i="4"/>
  <c r="AH45" i="4"/>
  <c r="AI45" i="4"/>
  <c r="AJ45" i="4"/>
  <c r="AK45" i="4"/>
  <c r="AL45" i="4"/>
  <c r="AM45" i="4"/>
  <c r="AN45" i="4"/>
  <c r="AO45" i="4"/>
  <c r="AP45" i="4"/>
  <c r="AQ45" i="4"/>
  <c r="AR45" i="4"/>
  <c r="AS45" i="4"/>
  <c r="AT45" i="4"/>
  <c r="AU45" i="4"/>
  <c r="AV45" i="4"/>
  <c r="AW45" i="4"/>
  <c r="AX45" i="4"/>
  <c r="AY45" i="4"/>
  <c r="AZ45" i="4"/>
  <c r="BA45" i="4"/>
  <c r="BB45" i="4"/>
  <c r="BC45" i="4"/>
  <c r="BD45" i="4"/>
  <c r="BE45" i="4"/>
  <c r="BF45" i="4"/>
  <c r="BG45" i="4"/>
  <c r="BH45" i="4"/>
  <c r="BI45" i="4"/>
  <c r="BJ45" i="4"/>
  <c r="BK45" i="4"/>
  <c r="BL45" i="4"/>
  <c r="BM45" i="4"/>
  <c r="BN45" i="4"/>
  <c r="BO45" i="4"/>
  <c r="BP45" i="4"/>
  <c r="BQ45" i="4"/>
  <c r="BR45" i="4"/>
  <c r="BS45" i="4"/>
  <c r="BT45" i="4"/>
  <c r="BU45" i="4"/>
  <c r="BV45" i="4"/>
  <c r="BW45" i="4"/>
  <c r="BX45" i="4"/>
  <c r="BY45" i="4"/>
  <c r="BZ45" i="4"/>
  <c r="CA45" i="4"/>
  <c r="F43" i="4"/>
  <c r="G43" i="4"/>
  <c r="H43" i="4"/>
  <c r="I43" i="4"/>
  <c r="J43" i="4"/>
  <c r="K43" i="4"/>
  <c r="L43" i="4"/>
  <c r="N43" i="4"/>
  <c r="F44" i="4"/>
  <c r="G44" i="4"/>
  <c r="H44" i="4"/>
  <c r="I44" i="4"/>
  <c r="J44" i="4"/>
  <c r="K44" i="4"/>
  <c r="L44" i="4"/>
  <c r="N44" i="4"/>
  <c r="F45" i="4"/>
  <c r="G45" i="4"/>
  <c r="H45" i="4"/>
  <c r="I45" i="4"/>
  <c r="J45" i="4"/>
  <c r="K45" i="4"/>
  <c r="L45" i="4"/>
  <c r="N45" i="4"/>
  <c r="E45" i="4"/>
  <c r="E44" i="4"/>
  <c r="E43" i="4"/>
  <c r="BV47" i="4"/>
  <c r="BR47" i="4"/>
  <c r="BN47" i="4"/>
  <c r="BJ47" i="4"/>
  <c r="BB47" i="4"/>
  <c r="AX47" i="4"/>
  <c r="AP47" i="4"/>
  <c r="AL47" i="4"/>
  <c r="AH47" i="4"/>
  <c r="AD47" i="4"/>
  <c r="Z47" i="4"/>
  <c r="V47" i="4"/>
  <c r="R47" i="4"/>
  <c r="J47" i="4"/>
  <c r="F47" i="4"/>
  <c r="BQ47" i="4"/>
  <c r="BM47" i="4"/>
  <c r="BI47" i="4"/>
  <c r="BE47" i="4"/>
  <c r="AW47" i="4"/>
  <c r="AS47" i="4"/>
  <c r="AK47" i="4"/>
  <c r="AG47" i="4"/>
  <c r="AC47" i="4"/>
  <c r="Y47" i="4"/>
  <c r="U47" i="4"/>
  <c r="Q47" i="4"/>
  <c r="K47" i="4"/>
  <c r="N47" i="4"/>
  <c r="BX47" i="4"/>
  <c r="BT47" i="4"/>
  <c r="BL47" i="4"/>
  <c r="BH47" i="4"/>
  <c r="BD47" i="4"/>
  <c r="AZ47" i="4"/>
  <c r="AN47" i="4"/>
  <c r="AJ47" i="4"/>
  <c r="AB47" i="4"/>
  <c r="X47" i="4"/>
  <c r="T47" i="4"/>
  <c r="P47" i="4"/>
  <c r="G47" i="4"/>
  <c r="E47" i="4"/>
  <c r="L47" i="4"/>
  <c r="H47" i="4"/>
  <c r="CA47" i="4"/>
  <c r="BW47" i="4"/>
  <c r="BS47" i="4"/>
  <c r="BO47" i="4"/>
  <c r="BG47" i="4"/>
  <c r="AY47" i="4"/>
  <c r="AU47" i="4"/>
  <c r="AM47" i="4"/>
  <c r="AI47" i="4"/>
  <c r="AE47" i="4"/>
  <c r="AA47" i="4"/>
  <c r="W47" i="4"/>
  <c r="S47" i="4"/>
  <c r="O47" i="4"/>
  <c r="I47" i="4"/>
  <c r="BZ47" i="4"/>
  <c r="BY47" i="4"/>
  <c r="BU47" i="4"/>
  <c r="BP47" i="4"/>
  <c r="BK47" i="4"/>
  <c r="BF47" i="4"/>
  <c r="BC47" i="4"/>
  <c r="BA47" i="4"/>
  <c r="AV47" i="4"/>
  <c r="AT47" i="4"/>
  <c r="AR47" i="4"/>
  <c r="AO47" i="4"/>
  <c r="AQ47" i="4"/>
  <c r="AF47" i="4"/>
  <c r="CH43" i="4"/>
  <c r="CG43" i="4"/>
  <c r="CE44" i="4"/>
  <c r="CE45" i="4"/>
  <c r="CE43" i="4"/>
  <c r="CC47" i="4"/>
  <c r="CE47" i="4"/>
  <c r="CB47" i="4"/>
  <c r="CD47" i="4"/>
  <c r="CE48" i="4"/>
  <c r="CC43" i="4"/>
  <c r="CB44" i="4"/>
  <c r="CB43" i="4"/>
  <c r="CD45" i="4"/>
  <c r="CC44" i="4"/>
  <c r="CC45" i="4"/>
  <c r="CD43" i="4"/>
  <c r="CB45" i="4"/>
  <c r="CD44" i="4"/>
  <c r="CC48" i="4"/>
  <c r="CD48" i="4"/>
  <c r="CB48" i="4"/>
</calcChain>
</file>

<file path=xl/sharedStrings.xml><?xml version="1.0" encoding="utf-8"?>
<sst xmlns="http://schemas.openxmlformats.org/spreadsheetml/2006/main" count="8707" uniqueCount="813">
  <si>
    <t>SIN INFORMACIÓN</t>
  </si>
  <si>
    <t>DIAGNÓSTICO</t>
  </si>
  <si>
    <t xml:space="preserve">ESTRUCTURADO Y/O PLAN DE INVERSIÓN </t>
  </si>
  <si>
    <t>CON VALORACIÓN INTEGRAL VIABLE</t>
  </si>
  <si>
    <t>CON VALORACIÓN INTEGRAL NO VIABLE</t>
  </si>
  <si>
    <t xml:space="preserve">COMITE DE COMPRAS  </t>
  </si>
  <si>
    <t>COMITE DE SEGUIMIENTO APRUEBA COMITÉ COMPRAS</t>
  </si>
  <si>
    <t>COMITE DE SEGUIMIENTO NO APRUEBA COMITÉ COMPRAS</t>
  </si>
  <si>
    <t xml:space="preserve">ENTREGADO A SATISFACCION </t>
  </si>
  <si>
    <t>INSUMOS CIERRE ANT</t>
  </si>
  <si>
    <t xml:space="preserve">INSUMOS DE CIERRE INCODER </t>
  </si>
  <si>
    <t>INSUMOS DE CIERRE INCODER -ANT</t>
  </si>
  <si>
    <t>CERRADO-COMITÉ SEGUIMIENTO</t>
  </si>
  <si>
    <t>CASO DE MANEJO ESPECIAL</t>
  </si>
  <si>
    <t>EN PROCESO DE MATERIALIZACIÓN</t>
  </si>
  <si>
    <t>CON SOLICITUD DE PAGO PROYECTO PRODUCTIVO</t>
  </si>
  <si>
    <t>REVOCADO</t>
  </si>
  <si>
    <t>CÓDIGO PROYECTO</t>
  </si>
  <si>
    <t>DIRECCIÓN TERRITORIAL</t>
  </si>
  <si>
    <t>MUNICIPIO</t>
  </si>
  <si>
    <t>UNIDAD GESTIÓN TERRITORIAL</t>
  </si>
  <si>
    <t>VIGENCIA 1</t>
  </si>
  <si>
    <t>VIGENCIA 2</t>
  </si>
  <si>
    <t>NÚMERO RESOLUCIÓN</t>
  </si>
  <si>
    <t>FECHA RESOLUCIÓN</t>
  </si>
  <si>
    <t>TOTAL FAMILIAS</t>
  </si>
  <si>
    <t>ESTADO PAGO</t>
  </si>
  <si>
    <t>PROYECTO REVOCADO</t>
  </si>
  <si>
    <t>ACTIVIDAD PROYECTO PRODUCTIVO VERIFICADA EN APLICATIVO  2023</t>
  </si>
  <si>
    <t>VALOR PROYECTO PRODUCTIVO RADICADO</t>
  </si>
  <si>
    <t>COLUMNA</t>
  </si>
  <si>
    <t xml:space="preserve">ENCABEZADO COLUMNA </t>
  </si>
  <si>
    <t>DESCRIPTOR</t>
  </si>
  <si>
    <t>A</t>
  </si>
  <si>
    <t>B</t>
  </si>
  <si>
    <t>C</t>
  </si>
  <si>
    <t>D</t>
  </si>
  <si>
    <t>E</t>
  </si>
  <si>
    <t>F</t>
  </si>
  <si>
    <t>G</t>
  </si>
  <si>
    <t xml:space="preserve">Según Acuerdo 160 del 10 de mayo 2021: Por medio del cual se establece el número, sede y distribución geográfica de las Unidades de Gestión Territorial que operan al interior de la Agencia Nacional de Tierras y se deroga el Acuerdo 07 del 2016. </t>
  </si>
  <si>
    <t>H</t>
  </si>
  <si>
    <t>I</t>
  </si>
  <si>
    <t>J</t>
  </si>
  <si>
    <t>K</t>
  </si>
  <si>
    <t>L</t>
  </si>
  <si>
    <t>M</t>
  </si>
  <si>
    <t>Categoría definida por profesionales SATZF, según tareas y actividades definidas en el procedimiento ACCTI-P-017 e instructivo ACCTI-I-003,  previa verificación de documentos que reposan en cada uno de los expedientes códigos de subsidio Aplicativo SIDRA registrados en el aplicativo</t>
  </si>
  <si>
    <t>Departamento en donde se adjudicó el subsidio SIDRA/PACTO AGRARIO/SIRA/ SIRA 2016 PLC - Aplicativo SIDRA</t>
  </si>
  <si>
    <t>Ubicación municipal del predio adjudicado por el subsidio SIDRA/PACTO AGRARIO/SIRA/ SIRA 2016 PLC - Aplicativo SIDRA</t>
  </si>
  <si>
    <t>Vigencia según código de subsidio SIDRA/PACTO AGRARIO/SIRA/ SIRA 2016 PLC -Aplicativo SIDRA</t>
  </si>
  <si>
    <t>Resolución materialización del predio subsidio SIDRA/PACTO AGRARIO/SIRA/ SIRA 2016 PLC</t>
  </si>
  <si>
    <t>Resolución materialización del predio  subsidio SIDRA/PACTO AGRARIO/SIRA/ SIRA 2016 PLC</t>
  </si>
  <si>
    <t>Código asignado subsidio SIDRA/PACTO AGRARIO/SIRA/ SIRA 2016 PLC - Aplicativo SIDRA</t>
  </si>
  <si>
    <t>Número de familias beneficiarias según resolución de Materialización del predio subsidio SIDRA/PACTO AGRARIO/SIRA/ SIRA 2016 PLC</t>
  </si>
  <si>
    <t>Reporte control desembolsos del Aplicativo SIDRA - subsidio SIDRA/PACTO AGRARIO/SIRA/ SIRA 2016 PLC</t>
  </si>
  <si>
    <t>Reporte control desembolsos del Aplicativo SIDRA -subsidio SIDRA/PACTO AGRARIO/SIRA/ SIRA 2016 PLC</t>
  </si>
  <si>
    <t>Reporte control desembolsos del Aplicativo SIDRA subsidio SIDRA/PACTO AGRARIO/SIRA/ SIRA 2016 PLC</t>
  </si>
  <si>
    <t>Observaciones de verificación - OCI</t>
  </si>
  <si>
    <t>INTI-F-008 Forma para Elaboración Acta de Reunión</t>
  </si>
  <si>
    <t>INTI-F-009 Forma Listado de Asistencia</t>
  </si>
  <si>
    <t>ACCTI-F-082 Forma Manifestación de Conformidad para el Manejo y Cierre de Cuenta</t>
  </si>
  <si>
    <t>Se Cumple la Actividad</t>
  </si>
  <si>
    <t>Disponible en Orfeo</t>
  </si>
  <si>
    <t>Disponible en SIT</t>
  </si>
  <si>
    <t>NO APLICA</t>
  </si>
  <si>
    <t>Tarea-Actividad</t>
  </si>
  <si>
    <t>Tiempo</t>
  </si>
  <si>
    <t>Producto</t>
  </si>
  <si>
    <t>10 dias</t>
  </si>
  <si>
    <t>ACCTI-F-083 Forma Diagnóstico Proyecto Productivo</t>
  </si>
  <si>
    <t>1. Actividad  - Realizar Diagnostico Proyecto Productivo</t>
  </si>
  <si>
    <t>2. Actividad - Estructurar participativamente el proyecto productivo y elaborar el plan de inversión y de pagos</t>
  </si>
  <si>
    <t>ACCTI-F-019 Estructuración Participativa de Proyectos Productivos</t>
  </si>
  <si>
    <t>ACCTI-F-011 Plan Inversión y Pagos</t>
  </si>
  <si>
    <t>3. Actividad - Realizar la valoración integral a la estructuración participativa del proyecto productivo</t>
  </si>
  <si>
    <t>ACCTI-F-018 Valoración a la Estructuración del Proyecto Productivo</t>
  </si>
  <si>
    <t>3 dias</t>
  </si>
  <si>
    <t>4. Actividad - Realizar el comité de compras</t>
  </si>
  <si>
    <t>INTI-F-008 Forma Para Elaboración Acta de Reunión</t>
  </si>
  <si>
    <t>ACCTI-F-012 Forma Evaluación y Selección de Proveedores</t>
  </si>
  <si>
    <t>ACCTI-F-013 Forma Plan de Compras</t>
  </si>
  <si>
    <t>Soportes Cotizaciones con Documentos Anexos</t>
  </si>
  <si>
    <t>2 dias</t>
  </si>
  <si>
    <t>5. Actividad - Realizar comité de seguimiento al comité de compras</t>
  </si>
  <si>
    <t>6. Actividad - Realizar las gestiones administrativas de pago a proveedores</t>
  </si>
  <si>
    <t>INTI-F-008 Forma Para Elaboración Acta de Reunión:  Verificar que el acta contenga la siguiente informacion de acuerdo con el comité de compras: El beneficiario del cheque, el concepto de pago, el valor, número de cheque y copia de la imagen legible del cheque.</t>
  </si>
  <si>
    <t>8 dias</t>
  </si>
  <si>
    <t>9. Realizar comité de seguimiento para validación de insumos de cierre del proyecto</t>
  </si>
  <si>
    <t>10. Realizar el seguimiento a la materialización del subsidio</t>
  </si>
  <si>
    <t>8. Tramitar insumos de cierre técnico y financiero etapa de apoyo implementación del proyecto productivo subsidio SIT, SIDRA y SIRA</t>
  </si>
  <si>
    <t>ACCTI-F-014 Forma acta de entrega y recibo a satisfacción de bienes y servicios.</t>
  </si>
  <si>
    <r>
      <rPr>
        <sz val="11"/>
        <rFont val="Calibri"/>
        <family val="2"/>
        <scheme val="minor"/>
      </rPr>
      <t>Extracto de la cuenta bancaria individual de manejo conjunto con saldo de la cuenta en cero pesos ($0)</t>
    </r>
    <r>
      <rPr>
        <b/>
        <sz val="11"/>
        <rFont val="Calibri"/>
        <family val="2"/>
        <scheme val="minor"/>
      </rPr>
      <t xml:space="preserve">
</t>
    </r>
  </si>
  <si>
    <t xml:space="preserve">ACCTI-F-016 forma control de saldos.
</t>
  </si>
  <si>
    <t>ACCTI-F-017 forma cierre técnico y financiero</t>
  </si>
  <si>
    <t>ACCTI-F-083 Forma diagnóstico proyecto productivo, cuando la ejecución total de los recursos se haya realizado en vigencia del extinto INCODER hasta el 13 de marzo del 2016 y el único trámite por parte de la ANT sea la gestión ante la entidad bancaria para el cierre de la cuenta controlada.</t>
  </si>
  <si>
    <r>
      <t xml:space="preserve">Resultado emitido por el Comité de Seguimiento de la SATZF (Correo de </t>
    </r>
    <r>
      <rPr>
        <b/>
        <sz val="11"/>
        <rFont val="Calibri"/>
        <family val="2"/>
        <scheme val="minor"/>
      </rPr>
      <t>Aprobación/No Aprobación</t>
    </r>
    <r>
      <rPr>
        <sz val="11"/>
        <rFont val="Calibri"/>
        <family val="2"/>
        <scheme val="minor"/>
      </rPr>
      <t xml:space="preserve"> del comité de compras al profesional del equipo Técnico)</t>
    </r>
  </si>
  <si>
    <t>ACCTI-P-017 MATERIALIZACIÓN DEL SUBSIDIO: APOYO A LA IMPLEMENTACIÓN DEL PROYECTO PRODUCTIVO MODALIDADES SIT, SIDRA, SIRA.</t>
  </si>
  <si>
    <r>
      <rPr>
        <b/>
        <sz val="11"/>
        <rFont val="Calibri"/>
        <family val="2"/>
        <scheme val="minor"/>
      </rPr>
      <t xml:space="preserve">Validación/No Validación </t>
    </r>
    <r>
      <rPr>
        <sz val="11"/>
        <rFont val="Calibri"/>
        <family val="2"/>
        <scheme val="minor"/>
      </rPr>
      <t xml:space="preserve">por el Comité de Seguimiento de la SATZF
INTI-F-008 Forma Para Elaboración Acta de Reunión
</t>
    </r>
  </si>
  <si>
    <t>OBSERVACIONES GENERALES</t>
  </si>
  <si>
    <t xml:space="preserve"> ACCTI-F-015 Forma visita a predio de seguimiento</t>
  </si>
  <si>
    <t xml:space="preserve">INTI-F-008 Forma para elaboración acta de reunión </t>
  </si>
  <si>
    <t xml:space="preserve">SI </t>
  </si>
  <si>
    <t xml:space="preserve">NO </t>
  </si>
  <si>
    <t xml:space="preserve">ACCTI-I-003-Materialización del Apoyo a la Implementación del Proyecto Productivo subsidio SIT, SIDRA Y SIRA </t>
  </si>
  <si>
    <t xml:space="preserve">Solicitud de Desembolso Autenticada </t>
  </si>
  <si>
    <t>Solicitud Desembolso Proyecto Productivo</t>
  </si>
  <si>
    <t>Certificación bancaria de cierre de cuenta individual de manejo conjunto o extracto bancario o el documento que expida la entidad bancaria cuyo significado y fecha sea equivalente al cierre.</t>
  </si>
  <si>
    <t>PARCIALMENTE</t>
  </si>
  <si>
    <t>Valor del Proyecto Productivo</t>
  </si>
  <si>
    <t>Gastos Notariales:</t>
  </si>
  <si>
    <t>Saldo Cuenta Controlada:</t>
  </si>
  <si>
    <t>INTI-F-009 Forma listado de asistencia</t>
  </si>
  <si>
    <t>7. Acompañar la entrega y recibo a satisfacción de bienes y servicios</t>
  </si>
  <si>
    <t>No se evidencia información</t>
  </si>
  <si>
    <t>3,221,750</t>
  </si>
  <si>
    <t xml:space="preserve">	$ 8.624.000</t>
  </si>
  <si>
    <t>Se evidencia acta INTI-F-008 y 009 Acta comité de compras 02 y 03 de marzo 2023-805 para la aprobación del comité de compras</t>
  </si>
  <si>
    <t>No se tiene evidencia de documentación</t>
  </si>
  <si>
    <t>Dentro del Acta INTI-F-008 de reunión realizada el 14 de abril del 2021 se hace la revisión de todos los soportes del comité de compras subsanados y cargados al aplicativo dónde se da por aceptados los proveedores José Alirio Rojas Ballesteros para el ganado bovino por valor de 10.600.000 y Tierra Fértil el Porvenir para los insumos por valor de 2.197.000 con un total de 12.797.000</t>
  </si>
  <si>
    <t>Se evidencia ACCTI-F-014 Acta de entrega de bienes y recibo a satisfaccion 23122021-774 co registro fotografico del ganado e insumos.
ACCTI-F-014 Acta de entrega de bienes y recibo a satisfaccion 26032021-670 de guadañadora, fumigadora,electrobomba, motosierra, registro fotografico y facturas</t>
  </si>
  <si>
    <t>INTI-F-008 Acta-comite de compras-19072018-57 donde se autoriza la compra de los insumos y el caballo de acuerdo a las cotizaciones presentadas en el comité</t>
  </si>
  <si>
    <t>INTI-F-008 y 009 Acta Comité de Compras 01112019
Se evidencia 3 cotizaciones con Rut, Camara de Comercio y Registro Unico de Vacunación
Se escoje como Proveedor al Señor Norvey Medina Cuellar $9,194,187
ACCTI-F-012 Evaluación y selección de proveedores 01112019 ok
ACCTI-F-013 Plan de Compras 07112019 $9.194.390 ok</t>
  </si>
  <si>
    <t xml:space="preserve">INTI-F-008 y 009 Acta Comité de Compras  realizado el 01 de noviembre de 2019 </t>
  </si>
  <si>
    <t>ACCTI-F-014 Entrega de bienes  con cuenta de cobro con fecha 10122019 y registro fotografico de los novillos</t>
  </si>
  <si>
    <t>INTI-F-008 y 009 Acta aprobación Comité de Compras realizado el 27 de julio de 2018</t>
  </si>
  <si>
    <t>INTI-F-008 y 009 Acta de cierre técnico y financiero con fecha 02 de febrero de 2021</t>
  </si>
  <si>
    <t xml:space="preserve">INTI-F-008 Y 009 Acta Primer comité de compras 25022022
se realizó el control de saldos y la actualización del plan de inversión
ACCTI-F-012 Evaluación y Selección de proveedores 25022022 donde se presentan 2 cotizaciones para la compra de 54,000 plantulas de café escogiendo el proveedor nro 1 El vivero de Abelardo con valor de $23,004,000, se presentan 3 cotizaciones para insumos  y se escoge Distriagro del Sur por valor de 63,112,500
ACCTI-F-013 Plan de compras 25022022 por valor de $86,116,500
Cotizaciones con soportes
</t>
  </si>
  <si>
    <t>INTI-F-008 y 009 Acta aprobación comité de compras 03052022
ACCTI-F-012 Evaluacion de proveedores 03052022 Evaluación y selección de proveedores del día 3 de mayo de 2022 donde se presentan 3 cotizaciones para adquirir maquinaria e insumos quedando seleccionado Agroveterinaria El Punto-Jhon Carlos Cuadro Castellar con valor de $11.450.000
ACCTI-F-013 Plan de compras 03052022
Se presentaron 3 cotizaciones pero solo 1 tiene documentos rut y cc
INTI-F-008 y 009 Acta actualización plan de inversión 2do comite compras 11112022
Cotizaciones 2do comité de compras
ACCTI-F-012 Evaluacion y selección provedores 11112022 2do comité
Se realiza evaluación de proveedores seleccionado agro veterinaria en punto con valor de 7.801.000 para insumos
Se selecciona el proveedor Fabio Alberto Pérez para compra de 15 novillas preñadas y un toro reproductor hoy tocó valor de 73.500.000
Se seleccionó al proveedor Karina Mercedes Dávila  para la construcción de Jagueyes con valor de 14.440.000 pesos
ACCTI-F-013 Plan de compras 11112022 2do comité</t>
  </si>
  <si>
    <t>No se tiene documentos de soporte</t>
  </si>
  <si>
    <t>No se tiene documentación</t>
  </si>
  <si>
    <t>INTI-F-008 y 009 Acta-comite de compras-807 donde se aprueba el comité de Compras</t>
  </si>
  <si>
    <t>ACCTI-F-014 Acta entrega bienes y servicios-1012 con fecha 12 de abril de 2023 se da recibido a satisfacción pero no se tiene registro fotografico de los bienes recibidos
Se adjuntan facturas y cuenta de cobro ok</t>
  </si>
  <si>
    <t xml:space="preserve">No se evidencia documentación </t>
  </si>
  <si>
    <t xml:space="preserve">Se evidencia INTI-F-008 y 009 Acta para la solicitud de cheques con fecha 26092019, pero no se tiene evidencia de la imagen del cheque ni datos del mismo y de acuerdo al procedimiento debe evidenciarse  El beneficiario del cheque, el concepto de pago, el valor, número de cheque y copia de la imagen legible del cheque.
</t>
  </si>
  <si>
    <t xml:space="preserve">INTI-F-008 y 009 Verificación de novillas e insumos 07042018
Cheque 0006153 por valor de $26,477,000 Banco Agrario a nombre de Jesús Maria Villamizar-La Villa Agropecuaria 11052018-Berta Palencia Covaria pago de Insumos
</t>
  </si>
  <si>
    <t>No hay documentación como soporte</t>
  </si>
  <si>
    <t>Documento De Identidad del Titular de la Cuenta Controlada que recibirá el Desembolso Del Proyecto Productivo</t>
  </si>
  <si>
    <t>Formato GEFIN-F-002-Creacion de Cuenta Firmado por el beneficiario que recibirá el Desembolso Del Proyecto Productivo</t>
  </si>
  <si>
    <t>Rut del beneficiario que recibirá el desembolso Del Proyecto Productivo ACCTI-I-001 V7 05/10/2022</t>
  </si>
  <si>
    <t>Etapa 3 Ejecución e Implementación Proyecto Productivo</t>
  </si>
  <si>
    <t>INTI-F-008 y 009 Acta Comité Seguimiento para el cierre de Proyecto Productivo con fecha 18 de Noviembre de 2020</t>
  </si>
  <si>
    <t>No se evidencia el formato INTI-008
No se evidencia información cargada en Gestiones Administrativas
No se evidencia INTI-F-009 Forma Listado de Asistencia
No hay imagen de cheques que soporten el pago a proveedores de acuerdo al instructivo</t>
  </si>
  <si>
    <t xml:space="preserve">Se observa que el desembolso del proyecto productivo en la cuenta controlada fue efectuado el 16 de Julio de 2018  y no se evidencia  la estructuración participativa ya que el documento es ilegible. No es posible establecer el cumplimiento del tiempo fijado para la ejecución de la tarea N. 2 "Estructurar participativamente el proyecto productivo y elaborar el plan de inversión y de pagos", toda vez que, no se dispone de una traza de una fecha exacta en la que inicie esta actividad después de tener los recursos desembolsados en la cuenta controlada. 
ACCTI-F-011 Plan de Inversión y Cronograma con valor de Proyecto Productivo 8,820,000  Valor que coloca la comunidad 3,910,400 para un total 12,730,400
</t>
  </si>
  <si>
    <t>SI</t>
  </si>
  <si>
    <t>NO</t>
  </si>
  <si>
    <t>TOTAL Disponible en Orfeo</t>
  </si>
  <si>
    <t>TOTAL Disponible en SIT</t>
  </si>
  <si>
    <t>TOTAL Se Cumple la Actividad</t>
  </si>
  <si>
    <t>Total Productos Para los 15 Proyectos</t>
  </si>
  <si>
    <t>Total Actividades para los 15 Proyectos</t>
  </si>
  <si>
    <t xml:space="preserve"> ACCTI-F-015 Forma visita a predio de seguimiento en ORFEO
INTI-F-008 Forma para elaboración acta de reunión 24-25 de febrero 2022 en ORFEO y INTI-F-009 Forma listado de asistencia</t>
  </si>
  <si>
    <t>No se evidencia documentación de la gestión en SIT, en Fisico y en ORFEO</t>
  </si>
  <si>
    <t>No se evidencia documentación de la gestión para el comité de seguimiento y realizar el cierre del proyecto</t>
  </si>
  <si>
    <t>No tiene documentación</t>
  </si>
  <si>
    <t xml:space="preserve">INTI-F-008 y 009 Acta aprobación comité de compras  con fecha 03052022 cumple con las especifiucaciones.
INTI-F-008 y 009 Acta actualización plan de inversión 2do comite compras  con fecha 11112022 realizada de acuerdo al procedimiento
</t>
  </si>
  <si>
    <t>Cuenta de cobro 28 dic 2022 rut y cheque Karina Mercedes Davila Dancur CC22797571 $14,440,000
INTI-F-009 Listado de asistencia entrega de bienes y servicios 28122022 $14.440.000
Se evidencia factura y cheque pago Novillas $51.000.000 y Factura y cheque pago $7.801.000</t>
  </si>
  <si>
    <t>ACCTI-F-016 Control de saldos con fecha 02 de Julio de 2019 con saldo en cuenta de 141 pesos
ACCTI-F-017 Cierre Técnico y financiero Proyecto Productivo  con fecha 01 de Noviembre de 2019 
Certificación bancaria cierre de cuenta controlada con fecha 04 de octubre de 2019 donde se indica que la cuenta se cerro  el día 10 de abril de 2019</t>
  </si>
  <si>
    <t>Se evidencia ACCTI-F-016 control de saldo 29122021-698 con valor en cero
ACCTI-F-017 Cierre Técnico y Financiero Proyecto Productivo 29122021-306 donde se da la aprobación del cierre y certificación bancaria con fecha 14 de diciembre de 2021 donde se indica que el cierre de la cuenta fue el 05 de marzo de 2021</t>
  </si>
  <si>
    <t>3 días</t>
  </si>
  <si>
    <t>Periódicas</t>
  </si>
  <si>
    <t>INTI-F-008 y 009 Acta comité para cierre Proyecto Productivo 11 de febrero de 2021</t>
  </si>
  <si>
    <t>INTI -F-008-Acta aprobación Cierre del proyecto productivo el día 12 de febrero de 2021
No se evidencia INTI -F-009 Forma Listado de Asistencia</t>
  </si>
  <si>
    <t>TOTAL Disponible en Físico</t>
  </si>
  <si>
    <t xml:space="preserve"> De acuerdo a la fecha de estructuración participativa del proyecto  08 de febrero de 22022: la presente Actividad es planificada para finalización a más tardar el 15 de febrero  de 2022,  actividad realizada dentro de los tiempos estipulados en el procedimiento
ACCTI-F-011 Plan de Inversión y pagos actualizado 25022022 con  Valor del subsidio aprobado es de  85.940.500 y el valor real del proyecto es de 148,507505
ACCTI-F-019 Estructuración participativa de proyectos productivos 08 de febrero de 2022 fue establecer 9 hectáreas  de cultivo de café variedad castillo en asocio con 900 unidades de plátano variedad Hartón de acuerdo a las condiciones agroecológicas óptimas con el fin de aprovechar las ventajas para lograr consolidar y generar ingresos familiares en el mediano plazo en el predio La primavera vereda el socorro del municipio de Nataga Huila
ACCTI-F-018 Valoración a la estructuración del Proyecto Productivo 16022022 indicando que el proyecto es VIABLE</t>
  </si>
  <si>
    <t>TOTAL</t>
  </si>
  <si>
    <t>6.Proyecto: S-HUI-034 SIDRA 2015 
Exp:No han entregado carpeta
Verificado por: Diana Bernal 
Proyecto Productivo: Siembra de 9 ha de cultivo de café variedad castillo asociados con 900 unidades de plátano variedad hartón en el predio la primavera vereda el socorro del municipio de Nátaga - Huila
ACCTI-I-003  V5  30 julio 2019</t>
  </si>
  <si>
    <t>SOLICITUD DESEMBOLSO PROYECTO PRODUCTIVO - SAF
ACCTI-I-003  V3  27 Abril  2018
ACCTI-I-003  V4  31 julio 2018
ACCTI-I-003  V5  30 julio 2019
ACCTI-I-003 V6 01  sept 2022
ACCTI-I-001 V7 05 Octubre 2022</t>
  </si>
  <si>
    <t>Porcentaje de la disponibilidad de documentos (SI)</t>
  </si>
  <si>
    <t>De acuerdo al procedimiento ACCTI-P-017 Versión 4  y el instructivo ACCTI-I-003 Versión 4 se realiza INTI-F-008 Acta de Cierre Nro 1  con fecha 10 de marzo de 2021 firmada por Jose Camilo Mora Leon-Zootecnista y Myriam Castillo Ingeniera Ambiental, de igual forma el INTI-F-009 Forma Listado de Asistencia Cierre 10 de marzo de 2021</t>
  </si>
  <si>
    <t xml:space="preserve">1.Proyecto: S-NAR-132 SIDRA 2014
Exp:201841009746400585E en ORFEO
Verificado por: Diana Bernal 
Proyecto Productivo: Sostenimiento de 2 hectáreas de café y 1 hectárea de aguacate
Instructivo ACCTI-I-003  V4  31 julio 2018
Procedimiento ACCTI-P-017 V4 del 12 de Abril de 2018. </t>
  </si>
  <si>
    <t xml:space="preserve">2.Proyecto: S-ARA-006 SIDRA 2014 
Exp:201841009720700328E
Verificado por: Diana Bernal 
Proyecto Productivo: Establecimiento de 9 Hectáreas  de plátano variedad Hartón y la compra 24 cabezas de ganado doble propósito, para el mejoramiento de la calidad de vida de 6 familias, priorización fortalecimiento de la línea productiva de ganadería
ACCTI-I-003  V4  31 julio 2018
Procedimiento ACCTI-P-017 V4 del 12 de Abril de 2018. </t>
  </si>
  <si>
    <t xml:space="preserve">3.Proyecto: S-CAL-038 SIDRA 2015
Exp:201741009713600056E
Verificado por: Diana Bernal 
Proyecto Productivo: Sistema agrícola de producción de café y plátano "El porvenir" de una familia en el predio El vergel municipio de Anserma - Caldas
ACCTI-I-003  V4  31 julio 2018
Procedimiento ACCTI-P-017 V4 del 12 de Abril de 2018. </t>
  </si>
  <si>
    <t xml:space="preserve">4.Proyecto: S-PUT-013 SIDRA 2014
Exp:201841009756000681E
Verificado por: Diana Bernal 
Proyecto Productivo: Implementar un sistema de ganadería de ceba mediante la adquisición de 7 bovinos destetos, además del mejoramiento de praderas mediante procesos de rotación y división de potreros, en el predio Santa  Elena del municipio del Valle del Guamuez.
ACCTI-I-003  V4  31 julio 2018
Procedimiento ACCTI-P-017 V4 del 12 de Abril de 2018. </t>
  </si>
  <si>
    <t xml:space="preserve">No hay soporte de que la actividad se haya realizado de acuerdo al Procedimiento ACCTI-P-017 V4 del 12 de Abril de 2018. 
</t>
  </si>
  <si>
    <t xml:space="preserve">ACCTI-F-014 Acta de entrega de Bienes Recibidos a Satisfacción con fecha 12 de septiembre de 2018 donde Agropecuaria la Parcela hace entrega de insumos, mas no se cuenta con registro fotografico
INTI-F-008 y 009 Acta de entrega de Bienes Recibidos a Satisfacción  con fecha 12 de septiembre de 2018 </t>
  </si>
  <si>
    <t>Se observa que el desembolso del proyecto productivo en la cuenta controlada fue efectuado el 30 de Diciembre  de 2021  y  se evidencia  la estructuración participativa con fecha 08 de febrero de 2022. No es posible establecer el cumplimiento del tiempo fijado para la ejecución de la tarea N. 2 "Estructurar participativamente el proyecto productivo y elaborar el plan de inversión y de pagos", toda vez que, no se dispone de una traza de una fecha exacta en la que inicie esta actividad después de tener los recursos desembolsados en la cuenta controlada. 
INTI-F-008 y 009 Acta Taller de estructuración participativa con fecha  02-03 y 04  de febrero de  2022
ACCTI-F-019 Estructuración participativa de proyectos productivos 08 de febrero de 2022 fue establecer 9 hectáreas  de cultivo de café variedad castillo en asocio con 900 unidades de plátano variedad Hartón de acuerdo a las condiciones agroecológicas óptimas con el fin de aprovechar las ventajas para lograr consolidar y generar ingresos familiares en el mediano plazo en el predio La primavera vereda el socorro del municipio de Nataga Huila
ACCTI-F-011 Plan de Inversión y pagos 08022022 donde Valor del subsidio aprobado es de  85.940.500 y el valor real del proyecto es de 142,151,911
Se evidencia actualización de ACCTI-F-011 Plan de Inversión y pagos actualizado 25022022  Valor del subsidio aprobado es de  85.940.500 y el valor real del proyecto es de 148,507505
INTI-F-008 y 009 Acta reunión para actualización plan inversión 25022022</t>
  </si>
  <si>
    <t>ACCTI-F-014 Acta entrega de bienes y servicios recibido  a satisfacción 29112022 con la entrega de plantulas de café  por valor de $23,004,000, adjuntan registro fotográfico
ACCTI-F-014 Acta entrega de bienes y servicios recibido  a satisfacción 29112022 con la entrega de  insumos por valor de $63,112,500, adjuntan registro fotográfico</t>
  </si>
  <si>
    <t xml:space="preserve">Extracto-bancario-enero 2022
ACCTI-F-016 Control de saldos 27022022 con valor de $85.963.782,59
No tiene ACCTI-F-017 forma cierre técnico y financiero ni certificación bancaria de cierre puesto que el proyecto productivo aún está abierto. </t>
  </si>
  <si>
    <t>INTI-F-008 Y 009 Acta Primer comité de compras 25022022
Se evidencia INTI-F-008 y 009 Acta APROBACIÓN comité de compras del 17032022 donde se aprueba el primer comité de compras</t>
  </si>
  <si>
    <t>No hay documentación  de soporte</t>
  </si>
  <si>
    <t>Se observa que el desembolso del proyecto productivo en la cuenta controlada fue efectuado el 03 de marzo  de 2022  y  se evidencia  la estructuración participativa con fecha 29 de Julio de 2021. No es posible establecer el cumplimiento del tiempo fijado para la ejecución de la tarea N. 2 "Estructurar participativamente el proyecto productivo y elaborar el plan de inversión y de pagos", toda vez que, no se dispone de una traza de una fecha exacta en la que inicie esta actividad después de tener los recursos desembolsados en la cuenta controlada. 
INTI-F-008 y 009 Ajuste al plan de inversión 05042022
ACCTI-F-019 Estructuración participativa de Proyecto Productivo 29072021 Proyecto productivo para 5 familias con valor de subsidio de 84896000
Implementar un sistema ganadero doble propósito con la compra de 15 novillas preñadas de cruces Gyr por Pardo o Girolando y establecer 9 hectáreas de cultivo de maíz
ACCTI-F-011 Plan de Inversión y de pagos 03082021
ACCTI-F-011Ajuste Plan de Inversión y de pagos 05042022 con valor de 84,896,000
INTI-F-008 y 009 Acta Estructuración participativa 29082021</t>
  </si>
  <si>
    <t xml:space="preserve"> De acuerdo a la fecha de estructuración participativa del proyecto 29 de julio de 2021: la presente Actividad es planificada para finalización a más tardar el 01 de agosto   de 2021,  actividad realizada fuera de los tiempos estipulados ya que se realizó hasta el 17 de febrero de 2022
ACCTI-F-011 Plan de Inversión y de pagos 03082021
ACCTI-F-011Ajuste Plan de Inversión y de pagos 05042022  con valor de 84,896,000
ACCTI-F-018 Valoración a la estructuración del Proyecto Productivo 17022022 donde se estima que el proyecto es VIABLE
ACCTI-F-019 Estructuración participativa de Proyecto Productivo 29072021 Proyecto productivo para 5 familias con valor de subsidio de 84896000
Implementar un sistema ganadero doble propósito con la compra de 15 novillas preñadas de cruces Gyr por Pardo o Girolando y establecer 9 hectáreas de cultivo de maíz</t>
  </si>
  <si>
    <t xml:space="preserve">ACCTI-F-017 Cierre Técnico y Financiero Proyecto Productivo con fecha  02032023
Extracto-bancario control saldos 30122022
Extracto-bancario control saldos 31032023
ACCTI-F-016 Control de Saldos 16112022 $73.630.048
ACCTI-F-016 Control de saldos 02032023 en cero
Certificación bancaria saldo cero
</t>
  </si>
  <si>
    <t>8.Proyecto: S-HUI-36304992 SIDRA 2014 
Exp:201741009713600320E
Verificado por: Diana Bernal 
Proyecto Productivo: Sostenimiento de 1,5 has. de cultivo de café variedad Colombia y castilla, en asocio con los cultivos de plátano y aguacate, como estrategia económica para una familia campesina del predio primaveral - lote b, de la vereda las mercedes, municipio de Santa María, Departamento del Huila.
ACCTI-I-003  V5  30 julio 2019
ACCTI-P-017 V5 30 julio 2019</t>
  </si>
  <si>
    <t xml:space="preserve">Se observa que el desembolso del proyecto productivo en la cuenta controlada fue efectuado el 30 de Diciembre de 2021  y  se evidencia  la estructuración participativa con fecha 21 de Octubre de 2022. No es posible establecer el cumplimiento del tiempo fijado para la ejecución de la tarea N. 2 "Estructurar participativamente el proyecto productivo y elaborar el plan de inversión y de pagos", toda vez que, no se dispone de una traza de una fecha exacta en la que inicie esta actividad después de tener los recursos desembolsados en la cuenta controlada.
INTI-F-008 Y 009 Acta Estructuración participativa 19102022-709 
ACCTI-F-019-Estructuración participativa Sostenimiento de 1.5 has  Cultivo de café variedad Colombia y Castilla en asocio con los cultivos de plátano y Aguacate como estrategia económica para una familia campesina del predio primaveral-Lote B, de la vereda las Mercedes, Municipio de Santa María, Departamento del Huila 21102022
ACCTI-F-011 Plan de Inversión con valor de 9,120,000 y 3,050 valor que coloca la comunidad
ACCTI-F-011 Plan de Inversión2  con valor de 9,120,000 y 3,050 valor que coloca la comunidad
</t>
  </si>
  <si>
    <t>No se tiene documentación como soporte</t>
  </si>
  <si>
    <t xml:space="preserve">
Se observa que el desembolso del proyecto productivo en la cuenta controlada fue efectuado el 24 de Enero de 2023  y  se evidencia  la estructuración participativa con fecha  12 de febrero de 2023. No es posible establecer el cumplimiento del tiempo fijado para la ejecución de la tarea N. 2 "Estructurar participativamente el proyecto productivo y elaborar el plan de inversión y de pagos", toda vez que, no se dispone de una traza de una fecha exacta en la que inicie esta actividad después de tener los recursos desembolsados en la cuenta controlada.
INTI-F-008 y 009 Acta Estructuración participativa-751  ok
ACCTI-F-011 Plan de Inversión y de pagos-1052 con fecha 12 de febrero de 2023 con valor de subsidio 23,437,260 +27,700,000 valor que coloca el beneficiario para un total de 51,713,600
ACCTI-F-019 Estructuración-participativa-1052 con fecha 12 de febrero de 2023 donde se indica Implementar línea de ganadería bovina doble propósito en 3 hectáreas de forraje mejorado con proyección a 7 hectáreas bajo un sistema silvopastoril. Un área de 0,75 hectáreas en un proyecto de producción de huevo de gallina semiconfinamiento permitiendo complementar la alimentación con pastos y fuentes de proteína cómo mata ratón en el predio las palmas de la vereda paraje de la tigra municipio Río Negro departamento De Santander  con el apoyo de los recursos otorgados en el subsidio para el proyecto productivo valor Proyecto Productivo 23,437,260, valor contrapartida Beneficiario 27,700,000 para un total de 51,713,600</t>
  </si>
  <si>
    <t xml:space="preserve"> De acuerdo a la fecha de  estructuración participativa con fecha  12 de febrero de 2023 : la presente Actividad es planificada para finalización a más tardar el 15 de febrero de 2023,  actividad realizada 02 de marzo de 2023 fuera  de los tiempos estipulados según el procedimiento.
Se evidencia:
ACCTI-F-011 Plan de Inversión y de pagos-1052 ok
ACCTI-F-018 Valoración a la estructuración participativa -706 con fecha 02 de marzo de 2023 indica que el proyecto es VIABLE
ACCTI-F-019 Estructuración-participativa-1052 realizada el dia 12 de febrero de 2023</t>
  </si>
  <si>
    <t xml:space="preserve">	644.350</t>
  </si>
  <si>
    <t xml:space="preserve">
Se observa que el desembolso del proyecto productivo en la cuenta controlada fue efectuado el 10 de Marzo de 2020  y  se evidencia  la estructuración participativa con fecha  03 de Octubre de 2019. No es posible establecer el cumplimiento del tiempo fijado para la ejecución de la tarea N. 2 "Estructurar participativamente el proyecto productivo y elaborar el plan de inversión y de pagos", toda vez que, no se dispone de una traza de una fecha exacta en la que inicie esta actividad después de tener los recursos desembolsados en la cuenta controlada.
INTI-F-008 y 009 Acta visita técnica para estructura participativa Proyecto Productivo 10032019 -434
INTI-F-008 y 009 Acta Estructura participativa 19122020-408
INTI-F-008 y 009 Acta Estructura participativa y plan de inversión 08122020 429
ACCTI-F-011 Plan Inversión y Pagos 03102019
ACCTI-F-019 Estructuración participativa de Proyecto Productivo 03102019 debidamente firmado
ACCTI-F-019 Estructuración participativa 08122020-635 firmado
ACCTI-F-011 Plan de Inversión y de pagos 08122020-635
ACCTI-019 Estructuración participativa de Proyecto Productivo 28012021-688</t>
  </si>
  <si>
    <t>11.Proyecto: ST-ARA-037 SIRA 2017 
Exp:201741009713400272E-201841009761100732E
Verificado por: Diana Bernal 
Proyecto Productivo: Mantenimiento de 1 has de café y establecimiento de ganadería de cría, levante y engorde en 2.05 has de pastos en el predio Santa Inés del municipio de San Bernardo, Cundinamarca.
ACCTI-I-003  V5  30 julio 2019
ACCTI-P-017 V5 30 julio 2019</t>
  </si>
  <si>
    <t>15.Proyecto: S-NOR-182 SIDRA 2014
Exp:201741009713600321E
Verificado por: Diana Bernal 
Proyecto Productivo: Implementar una línea de explotación en 0.75 Has con cultivo de café y 0.25 Has con cultivo de aguacate, además de cuatro Has para ganadería, con pastos Brachiaria
decumbens, mezclada con gramas naturales para sostenimiento de tres bovinos de levante, en un sistema silvopastoril, en el predio CAMPO AMOR, vereda Loma Larga,
municipio Ocaña, departamento Norte de Santander
ACCTI-I-003  V5  30 julio 2019
ACCTI-P-017 V5 30 julio 2019</t>
  </si>
  <si>
    <t xml:space="preserve">
Se observa que el desembolso del proyecto productivo en la cuenta controlada fue efectuado el 05 de Noviembre de 2020  y   la estructuración participativa con fecha  10 de Septiembre de 2020. No es posible establecer el cumplimiento del tiempo fijado para la ejecución de la tarea N. 2 "Estructurar participativamente el proyecto productivo y elaborar el plan de inversión y de pagos", toda vez que, no se dispone de una traza de una fecha exacta en la que inicie esta actividad después de tener los recursos desembolsados en la cuenta controlada.
Se realiza formulación participativa el 10 de septiembre del 2020,  con plan de inversión y pagos con la misma fecha, adicionalmente  se realiza  reunión para actualizar el plan de inversión y pagos el día 21 de diciembre de 2020 con acta y lista de asistencia teniendo en cuenta los formatos ACCTI-F-011 Plan de Inversión y pagos, INTI-F-008 Acta de reunión y el formato ACCTI-F-019 Estructuración participativa del Proyecto Productivo.</t>
  </si>
  <si>
    <t xml:space="preserve"> De acuerdo a la fecha de  estructuración participativa con fecha  27 de abril de 2018 : la presente Actividad es planificada para finalización a más tardar el 1 de mayo  de 2018,  la valoración no tiene fecha, por lo tanto no se puede definir si fue hecha en los tiempos estipulados
ACCTI-F-018 Valoración Proyecto productivo-61 donde el proyecto contiene fortalezas derivadas de la experiencia del productor y la vocación panelera del municipio de linare; dentro de las obserrvaciones indicaron revisar el tema de los riesgos y medidas de mitigación y fue considerado VIABLE.
Se puede evidenciar ACCTI-F-019 Formulacion-participativa de Proyecto Productivo de fecha 27 de abril del 2018 para el proyecto productivo que es realizado en el predio Paramillo 2 de la vereda San Francisco municipio de Linares Nariño por un valor de 5.407.524 según resolución para el sostenimiento de 1.16 hectáreas de caña panelera, pero no se tiene acta ni listado de asistencia.</t>
  </si>
  <si>
    <t>En el sistema se evidencia un archivo pdf Plan de compras el cual está completamente ilegible para realizar la revisión de igual manera se realizó revisión en Fisico y tampoco es legible los valores.
El formato ACCTI-F-012 Forma Evaluación y Selección de Proveedores con fecha 19 de julio de 2018 no está legible en un 100% sin embargo se puede evidenciar que fue escogido el 3 proveedor presentado llamado TECNIAGRO para la adquisición de Guadaña por valor de $1,660,000 y Bomba Fumigadora con valor de $243,000
El mismo día 19 de julio de 2018 se escoge como proveedor el número 1, cotización presentada por café Occidente donde se autoriza adquirir  alambre de púas por 350 mts, herbicida, fertilizante químico 15-15-15 y Amina720 con un valor total de 2.361.000, se observa un error en el formato con los valores registrados en Datos de Proveedor.
Adquisición de semoviente(caballo de carga color negro) con 5 años de edad a proveedor  Leon Edgar Silvio   por valor de $1200,000, asi mismo no se evidencia peso o registro de vacunación ni certificado de movilización ICA. La demás cotizaciones cuentan con rut, camara de comercio y cédula del representante legal.</t>
  </si>
  <si>
    <t>13.Proyecto: S-CUN-105 SIDRA 2014 
Exp:201841009738100502E
Verificado por: Diana Bernal 
Proyecto  Productivo: NO EXISTENTE
Instructivo ACCTI-I-003  V3  27 Abril  2018</t>
  </si>
  <si>
    <t xml:space="preserve">No hay evidencia de documentación como soporte
</t>
  </si>
  <si>
    <t>No hay evidencia de documentación como soporte</t>
  </si>
  <si>
    <t xml:space="preserve">Se observa que el desembolso del proyecto productivo en la cuenta controlada fue efectuado el 24 de mayo de 2022  y la estructuración participativa del proyecto productivo fue realizada el 07 de Junio de 2022.
No es posible establecer el cumplimiento del tiempo fijado para la ejecución de la tarea N. 2 "Estructurar participativamente el proyecto productivo y elaborar el plan de inversión y de pagos", toda vez que, no se dispone de una traza de una fecha exacta en la que inicie esta actividad después de tener los recursos desembolsados en la cuenta controlada.
Se evidencia INTI-F-008 Acta para la Estructuración participativa 07062022
ACCTI-F-019 Estructuración Participativa 14042023 Implementar línea de explotación agrícola en extensión de una hectárea con cultivo de aguacate variedad SEMIL 40 en el predio Campo amor  vereda Loma larga municipio de Ocaña departamento norte de Santander, con valor subsidio 8.624.000
ACCTI-F-011 Plan Inversión y pagos 14042023-1062 con valor de subsidio 8,624,000 y valor que coloca el beneficiario de 8,280,000 para un total de 16,904,000
</t>
  </si>
  <si>
    <t xml:space="preserve"> De acuerdo a la fecha de estructuración participativa del proyecto del 07 de junio de 2022 y   14 de abril 2023 : la presente Actividad es planificada para finalización a más tardar el 10 de Junio de 2022. Actividad realizada fuera de los tiempos estipulados en el procedimiento.
ACCTI-F-019 Estructuración Participativa 14042023 Implementar línea de explotación agrícola en extensión de una hectárea con cultivo de aguacate variedad SEMIL 40 en el predio Campo amor  vereda Loma larga municipio de Ocaña departamento norte de Santander, con valor subsidio 8.624.000
ACCTI-F-011 Plan Inversión y pagos 14042023-1062 con valor de subsidio 8,624,000 y valor que coloca el beneficiario de 8,280,000 para un total de 16,904,000
ACCTI-F-018 Valoración a la estructuracion del Proyecto Productivo-648 con fecha 24 de junio de 2022 indica que el proyecto es VIABLE pero no se realizó en los tiempos estipulados.</t>
  </si>
  <si>
    <t>Extracto-bancario-889
ACCTI-F-016 Control de Saldos Cierre Financiero 03042023- con saldo en cero
ACCTI-F-017 Cierre Técnico y Financiero 03042013
No se evidencia certificación bancaria del cierre de cuenta, adjuntan imagen de Soporte de cajero automático cierre de cuenta controlada</t>
  </si>
  <si>
    <t>Se evidencia ACCTI-F-014 Acta de entrega Bienes y Servicios-Recibo a satisfacción para 19 Novillas con fecha 15 de abril de 2018 por valor de $28,500,000(SIDRA $27,421,079+1,078,921 con recursos de beneficiarios) con registro fotográfico y  ACCTI-F-014 Acta de entrega ByS-Recibo a satisfacción insumos  con fecha 11 de mayo de 2018 por valor de  $26,477,000 sin registro fotografico</t>
  </si>
  <si>
    <t>ACCTI-F-014 Acta de entrega de bienes y servicios  con fecha 28122022  por valor de $14.440.000 con registro fotográfico
ACCTI-F-014 Acta de entrega de bienes y servicios  con fecha 28122022 por valor de  $51.000.000 novillas con registro fotográfico
ACCTI-F-014 Acta entrega de bienes y servicios con fecha  17052022  por valor de $11.450.000</t>
  </si>
  <si>
    <t>Se evidencia que en el formato ACCTI-F-014 acta de entrega de bienes y servicios recibo a satisfacción fueron entregados los productos del proveedor Cooperativa de Caficultores de Occidente el día 29 de agosto del año 2018 por valor de 2.361.000 firmando el recibido el señor José Libardo Bastidas Solarte
Así mismo fueron entregados y recibidos a satisfacción 1 guadaña y 1 fumigadora por el proveedor TECNIAGRO el 21 de agosto del 2018 por valor de 1903000 hola confirma de recibido el señor José Libardo Bastidas Solarte
Adicionalmente el señor certifica que recibió a satisfacción del señor Édgar Silvio León el día dos del mes de agosto del 2018 un caballo de 5 años por valor de 1.200.000
 Se adjunta facturas, comprobantes de egreso y registro fotográfico</t>
  </si>
  <si>
    <t>5.Proyecto: S-BOY-001 SIDRA 2014
Exp:201841009722300344E
Verificado por: Diana Bernal 
Proyecto Productivo: Siembra y sostenimiento de 1. 3 hectáreas hasta llegar a 4 hectáreas de Lulo variedad Castilla con manejo sostenible en el departamento de Boyacá municipio Almeida vereda el Rosal predio el chital.
Instructivo ACCTI-I-003  V3  27 Abril 2018
Procedimiento ACCTI-P-017 V3 2 Enero de 2018</t>
  </si>
  <si>
    <t>7.Proyecto: S-BOL-011 SIDRA 2015
Exp:201741009713600233E
Verificado por: Diana Bernal 
Proyecto Productivo: Implementar un sistema ganadero doble propósito con la compra de 15 novillas preñadas y siembra de 9 hectáreas de cultivo de maíz.
ACCTI-I-003  V5  30 julio 2019
ACCTI-P-017 V5 30 julio 2019</t>
  </si>
  <si>
    <t>10.Proyecto: P-RIS-108 PACTO AGRARIO 
Exp:201841009713600104E
Verificado por: Diana Bernal 
Proyecto Productivo: Establecimiento de 8880 (1,5 has) plantas de café variedad castillo a 1.5*1.3 al triangulo en asocio con maíz y la mejora estructural y funcional del secadero y beneficiadero.
ACCTI-I-003  V5  30 julio 2019
ACCTI-P-017 V5 30 julio 2019</t>
  </si>
  <si>
    <t>14.Proyecto: S-HUI-035 SIDRA 2015 
Exp:201841009742900550E
Verificado por: Diana Bernal 
Proyecto Productivo: Sostenimiento de 4,0 has. de cultivo de café variedad Colombia y castilla, en asocio con los cultivos de lulo y frijol, como estrategia económica para dos familias campesinas del predio el paraíso, de la vereda Boquerón, municipio de Colombia, departamento del Huila.
ACCTI-I-003  V5  30 julio 2019
ACCTI-P-017 V5 30 julio 2019</t>
  </si>
  <si>
    <t>Desembolso Implementación Proyecto Productivo:</t>
  </si>
  <si>
    <t>Disponible en Físico</t>
  </si>
  <si>
    <t>No se realiza diagnostico puesto que los recursos fueron ejecutados en su totalidad por la ANT</t>
  </si>
  <si>
    <t>Certificación de Cuenta Controlada (Verificar Banco y Nro. de Cuenta y dejar registrado en observaciones de Verificación)</t>
  </si>
  <si>
    <t>10 días</t>
  </si>
  <si>
    <t>No se realiza diagnostico puesto que los recursos fueron ejecutados en su totalidad por la ANT de acuerdo al instructivo ACCTI-I-003  V4  31 julio 2018</t>
  </si>
  <si>
    <t>5 días</t>
  </si>
  <si>
    <t>Se evidencia acta INTI-F-008 y 009  comite de compras con fecha 29 de septiembre de 2022 con ACCTI-F-012 Evaluacion-provedores-751 de la misma fecha donde se reunieron en una vivienda familiar en la ciudad de Neiva los señores beneficiarios el día 29 de septiembre de 2022 en aras de realizar el comité de compras revisando y evaluando las diferentes cotizaciones que se adjuntaron sobre los bienes y servicios por adquirir y que por unanimidad seleccionaron a Almacén DINSUAGRO de Colombia para adquirir los diferentes insumos por valor de 9,209,000
INTI-F-008 y 009  comite de compras 29092022-751 donde se hace aprobación del comité de Compras</t>
  </si>
  <si>
    <t>Desembolso Implementacion PP:</t>
  </si>
  <si>
    <t>$8.681.000</t>
  </si>
  <si>
    <t>Disponible en Fisico</t>
  </si>
  <si>
    <t>SOLICITUD DESEMBOLSO PROYECTO PRODUCTIVO - SAF</t>
  </si>
  <si>
    <t>Documento De Identidad del Titular de la Cuenta Controlada que recibirá el Desembolso Del PP</t>
  </si>
  <si>
    <t>Formato Gefin-F-002-Creacion de Cuenta Firmado por el beneficiario que recibirá el Desembolso Del PP</t>
  </si>
  <si>
    <t>Rut del beneficiario que recibirá el desembolso Del PP</t>
  </si>
  <si>
    <t>Certificación de Cuenta Controlada (Verificar Banco y Nro de Cuenta y dejar registrado en observaciones de Verificación)</t>
  </si>
  <si>
    <t>Etapa 3 Ejecución e Implementación PP</t>
  </si>
  <si>
    <t>N/A</t>
  </si>
  <si>
    <t>NA</t>
  </si>
  <si>
    <t>5 dias</t>
  </si>
  <si>
    <t>Se observa que el desembolso del proyecto productivo en la cuenta controlada fue efectuado el 06/03/2023,  una vez realizada la verificación se evidencia que a la fecha de la evaluación 2/06/2023 no se ha realizado la actividad 2. la estructuración participativa del proyecto productivo, transcurriendo 59 días hábiles sin haber desarrollo esta actividad.
No es posible establecer el cumplimiento del tiempo fijado para la ejecución de la tarea No. 2 "Estructurar participativamente el proyecto productivo y elaborar el plan de inversión y de pagos", toda vez que, no se dispone de una traza de una fecha exacta en la que inicie esta actividad después de tener los recursos desembolsados en la cuenta controlada.</t>
  </si>
  <si>
    <t xml:space="preserve">Realizada la verificación  se evidencia que a la fecha de la evaluación 2/06/2023 no se ha realizado la actividad
</t>
  </si>
  <si>
    <t>Realizada la verificación  se evidencia que a la fecha de la evaluación 2/06/2023 no se ha realizado la actividad</t>
  </si>
  <si>
    <t xml:space="preserve">De acuerdo con la revisión, análisis y verificación de soportes del proyecto productivo, el comite de seguimiento SATZF, aprueba el cierre del proyecto, es importante aclarar que los formatos verificados para el cierre técnico y financierosom el ACCTI-F-016 y 017, respectivamente. </t>
  </si>
  <si>
    <t>Como resultado de la validación la Subdirección de Acceso a Tierras en Zonas focalizadas observa que el expediente en su conjunto muestra el cumplimiento de los lineamientos dados en el instructivo ACCTI-I-003 v5 y sus versiones anteriores, así como, la finalización de los compromisos adquiridos con los beneficiarios de que trata la resolución de materialización No.2618 del 18 de junio de 2018 para la ejecución de los recursos del subsidio en el componente proyecto productivo, tal y como se observa en el formato ACCTI-F-014.</t>
  </si>
  <si>
    <t>La Subdirección de Acceso a Tierras en Zonas focalizadas observa que el expediente en su conjunto muestra el cumplimiento de los lineamientos dados en el instructivo ACCTI-I-003 v6 y sus versiones anteriores, así como, la finalización de los compromisos adquiridos.</t>
  </si>
  <si>
    <t>Sin evidencia documental.</t>
  </si>
  <si>
    <t>Sin evidencia documental a la fecha de la auditorá por la OCI.</t>
  </si>
  <si>
    <t>El 7  de marzo de 2023 se realiza el seguimiento del plan de compras y de los recursos registrando un  SALDO DISPONIBLE EN LA CUENTA de ahorros en el Banco Agrario de $ 8.512.885, la existencia de 8 Terneros de 140 a150 kilos de raza Hoster Cebú , C/u. $1.056.250  para un total de $8.450.000.</t>
  </si>
  <si>
    <t xml:space="preserve">
Con fecha 26 de noviembre del 2021 se  reune el comité de compras el cual es aporbado el 6 de diciembre de 2021.</t>
  </si>
  <si>
    <t>Con fecha 15 de marzo de 2022 se reune el comite de compras el cual lo aprueba en todas sus partes.</t>
  </si>
  <si>
    <t xml:space="preserve">
Con actas del 18 de noviembre de 2022 y 9 de mayo 2023 se hace la verificación que el acta contenga la informacion de acuerdo con el primer  comité de compras,.</t>
  </si>
  <si>
    <t xml:space="preserve">
Acta de Seguimiento debidamente firmada, después de realizar la verificación de todos los soportes del comité de compras, el proyecto se aprueba por unanimidad.
Listado de asistencia, se evidencia que esta firmado por los asistentes a la reunión.</t>
  </si>
  <si>
    <t xml:space="preserve">
Acta de Seguimiento debidamente firmada, después de realizar la verificación de todos los soportes del comité de compras del proyectos lo aprueba por unanimidad.
Listado de asistencia, se evidencia que esta firmado por los asistentes a la reunión.</t>
  </si>
  <si>
    <t xml:space="preserve">Realizada la verificación  se evidencia que a la fecha de la evaluación 2/06/2023 no se ha realizado la actividad
</t>
  </si>
  <si>
    <t>7. Acompañar la entrega y recibo a satisfacción de
bienes y servicios</t>
  </si>
  <si>
    <r>
      <rPr>
        <sz val="11"/>
        <rFont val="Calibri"/>
        <family val="2"/>
        <scheme val="minor"/>
      </rPr>
      <t>Certificación bancaria de cierre de cuenta individual de manejo conjunto o extracto bancario o el documento que expida la entidad bancaria cuyo significado y fecha sea equivalente al cierre.</t>
    </r>
    <r>
      <rPr>
        <b/>
        <sz val="11"/>
        <rFont val="Calibri"/>
        <family val="2"/>
        <scheme val="minor"/>
      </rPr>
      <t xml:space="preserve">
</t>
    </r>
  </si>
  <si>
    <t xml:space="preserve">INTI-F-008 - Acta de Reunión - El 10 de octubre de 2019 una vez realizadas las actividades de revisión y verificación de la información soportada en aplicativo acorde al instructivo vigente de ANT., se procede a realizar el cierre del proyecto S-CAU-019 SIDRA 2014 debidamente firmada.
INTI-F-009 -  Listado de asistencia - Se verificó la planilla de los asistentes a la Reunión.
</t>
  </si>
  <si>
    <t xml:space="preserve">INTI-F-008 - Acta de Reunión del 15 de marzo de 2021 se efectuó seguimiento del proyecto productivo  y una vez realizadas las actividades de revisión y verificación de la información soportada en aplicativo acorde al instructivo vigente de ANT, se procede a realizar el cierre del proyecto .
INTI-F-009 -  Listado de asistencia - Se verificó la planilla de los asistentes a la Reunión del proyecto S-PUT-012 SIDRA 2014.
</t>
  </si>
  <si>
    <t>INTI-F-008 - Acta de Reunión - El 7 de marzo de 2023 una vez realizadas las actividades de revisión y verificación de la información soportada en aplicativo acorde al instructivo vigente de ANT., se procede a realizar el cierre del proyecto P-NAR-109 PACTO ANDINO debidamente firmada.
INTI-F-009 -  Listado de asistencia - Se verificó la planilla de los asistentes a la Reunión.</t>
  </si>
  <si>
    <t>INTI-F-008 - Acta de Reunión - El 13 de marzo de 2022 una vez realizadas las actividades de revisión y verificación de la información soportada en aplicativo acorde al instructivo vigente de ANT., materializado en su totalidad bajo los procedimientos vigentes, situación que conlleva a dar por sentado el cierre del proyecto y aprobar el archivo S-CAU-001 SIDRA 2014,debidamente firmada.
INTI-F-009 -  Listado de asistencia - Se verificó la planilla de los asistentes a la Reunión.</t>
  </si>
  <si>
    <t xml:space="preserve">Realizada la verificación  se evidencia que a la fecha de la evaluación 2/06/2023 no se ha realizado la actividad
</t>
  </si>
  <si>
    <t>Periodicas</t>
  </si>
  <si>
    <t>Según el informe de seguimiento concluye que se evidencia protección en la fuente hídrica y buen manejo de residuos sólidos en el predio, comercialización de productos agropecuarios de la zona, los semovientes entregados con el subsidio del proyecto se encuentran en excelentes condiciones. El predio está dividido en 4 potreros, 1 para cultivos de yuca y maíz, 1 para pasto de corte y 2 para pastar animales y los productos generados de la producción de yuca, maíz y leche se están comercializando en el municipio de El Carmen de Bolívar.</t>
  </si>
  <si>
    <t xml:space="preserve">
El 30 de octubre de 2019 se realiza el cierre técnico del proyecto productivo.
No se evidencia visitas se seguimiento al proyecto productivo</t>
  </si>
  <si>
    <t>No se evidencia visitas se seguimiento al proyecto productivo</t>
  </si>
  <si>
    <t xml:space="preserve">Se recomienda hacer seguimiento con el fin de establecer si se cumplió con el objeto el proyecto y hacer el cierrre con fundamento en los soportes que reposan en el mismo.
</t>
  </si>
  <si>
    <t xml:space="preserve">Se recomienda hacer seguimiento con el fin de establecer si cumplió con el objeto el proyecto y hacer el cierrre con fundamento en los soportes que reposan en el mismo.
</t>
  </si>
  <si>
    <t xml:space="preserve">Proyecto productivo se encuentra abierto a la fecha de realiazación de la auditoría por la Oficina de Control Interno de la ANT. </t>
  </si>
  <si>
    <t xml:space="preserve">
</t>
  </si>
  <si>
    <t xml:space="preserve"> INTI-F-009 Forma listado de asistencia</t>
  </si>
  <si>
    <t xml:space="preserve">Revisados y analizados los soportes del proyecto productivo S-CAU-019 SIDRA 2014, a la fecha de la realización de auditoría por la OCI, se evidenció:
Se anexa factura de venta 448 del 14 de octubre de 2019 expedida por el proveedor Gustavo Adolfo Varona Arce por concepto de venta de 10 novillas de vientre y un toro reproductor, no registra la ciudad donde expide, no discrimina la raza de los semovientes, edad, color y condiciones en general, no se evidencia el sello de cancelada ni la firma de quien recibe a satisfacción el bien, ocasionando una debilidad en la aprobación del ACCTI-F-014 del PP.
No se evidencia visita de seguimiento realizadas al proyecto productivo de conformidad con el instrucutivo para la materialización, con el fin de evidenciar las condiciones que cursa el desarrollo del proyecto productivo.
Con fundamento en lo antes expuesto, se concluye que el proyecto no cumple con todos los requisitos señalados en el Instructivo para la implementación del apoyo al proyecto productivo S-CAU-019 SIDRA 2014. 
</t>
  </si>
  <si>
    <t xml:space="preserve">Una vez revisados y analizados los soportes del proyecto productivo S-PUT-012 SIDRA 2014 a la fecha de la realización de auditoría por la OCI, se evidenció los siguiente:
Se presentaron dos (2) cotizaciones al Proyecto para la adquisición de ganado, igualmente, 2 para la compra de insumos sin ninguna justificación para no contar con un tercer oferente, no existe evidencia fotografica en la linea de cultivo y/o fortalecimiento de plátano banano ni prueba del corral del ganado a la fecha de la auditoría de la OCI.
En relación con los tiempos establecidos, se observa que el formato ACCTI-F-019 Formulación Participativa se realizó el 27 de noviembre de 2018 y el formato ACCTI-F-018 valoración del PP la fecha es del 20 de febrero de 2019, transcurriendo 2 meses 24 días para realizar la siguiente actividad del proyecto.
No se evidenció pruebas de visitas de seguimiento al proyecto productivo S-PUT-012 SIDRA 2014, con el fin establecer las condiciones que se encuentra y hacer seguimiento de conformidad al instructivo para la materialización del apoyo a la implementación del PP.
Con fundamento en lo antes expuesto, se concluye que el proyecto no cumple con todos los requisitos señalados en el Instructivo para la implementación del proyecto productivo S-PUT-012 SIDRA 2014. 
</t>
  </si>
  <si>
    <t>Una vez revisados y analizados los soportes del proyecto productivo S-CAU-001 SIDRA 2014 se evidenció lo siguiente:
En la adquisición de plántulas de café castillo, insumo de índole vegetal, no hay evidencia que se haya anexado a la cotización y/o factura de venta del vegetal, certificación y/o resolución vigente expedida por el ICA, no dando cumplimiento a lo establecido en el instructivo para la implementación para la materialización del apoyo a la implementación del proyecto.
Se suguere hacer seguimiento al desarrollo del proyecto productivo con el fin de verificar los avances y condiciones del mismo.
No se pede establecer los tiempos entre una actividad y otra del proyecto productivo por carencia de fecha en el ACCTI-F-018 validación del PP.
Analizada la documentación que reposa en el Proyecto no cumple con todos los requisitos para su aprobación.</t>
  </si>
  <si>
    <t xml:space="preserve">
Se recomienda hacer seguimiento al proyecto productivo S-3660497 SIRA 2016 PLC, con el fin de establecer si se cumplió con el objeto y hacer el cierrre del proyecto con fundamento en los soportes que reposan en el mismo.
Proyecto productivo sin cerrar, se recomienda realizar los trámites para el cierre del Proyecto Productivo.
 </t>
  </si>
  <si>
    <t xml:space="preserve">
Una vez revisados y analizados los soportes del proyecto productivo No. S-GUA-111 SIRA 2018 se evidenció:
Realizar seguimiento al proyecto productivo, con el fin de establecer si cumplió con el objeto y hacer el cierrre con fundamento en los soportes que reposan en el mismo.  
</t>
  </si>
  <si>
    <t xml:space="preserve">
Una vez revisados y analizados los soportes del proyecto productivo No. S-NOR-173 SIDRA 2014 se evidenció que:
El proyecto productivo se encuentra en una etapa  de aprobacion ó no de la ejecucion del segundo comite de compras por valor de $8.681.000, el cual a la fecha de la realiazación de la auditoría (2 de junio de 2023) no se evidencia la realización, incumpliendo con el tiempo de respuesta  establecido en el instructivo para la materialización del apoyo a la implementación del PP.
Existe un saldo por ejecutar por lo tanto no hay cierre del proyecto e incumpliendo los tiempos establecidos para la realización  el mismo.
</t>
  </si>
  <si>
    <t xml:space="preserve">
Una vez revisados y analizados los soportes del proyecto productivo No. S-1023802795 2016 PLC se evidenció:
El 22 de enero de 2021 se realizó la formulación del proyecto productivo como se registra en el ACCTI-F-019 y el 19 de mayo de 2021 se procedió a realizar la valoración a la estructura del proyecto segun el ACCTI-F-018, evidenciándose el incumplimiento con los tiempos en la realización entre una actividad y la siguiente establecidos en el instructivo para la materialización del apoyo a la implementación del proyecto.  
En el ACCTI-F-014 - Recibo a satisfacción de bienes y/o servicios se observa que los soportes de documentos equivalentes a la factura de venta expedidos por los proveedores LUIS DEMETRIO MARTINEZ en la adquisición de nucleos de abejas por valor de $50.479.600 y de BALTAZAR ANGEL ARENAS MONSALVE en la adquisición de 13 terneros por valor de $13.000.000, no cumplen con los documentos soporte de las compras autorizadas en el instructivo que dice que para soportar las compras autorizadas de bienes o servicios, los beneficiarios deberán entregar al destinatario del Equipo Técnico Operativo copias de las facturas y/o cuentas de cobro o documento equivalente con descripción de los articulos vendidos o servicios prestados, llevar sello de cancelado y firma de quien recibe.  
</t>
  </si>
  <si>
    <t xml:space="preserve">
Analizados los soportes del proyecto productivo S-SAN-014 SIDRA 2014, se evidencia que al comite de compras se presentó una (1) cotización para la adquisición de plántulas de cacao, siendo el único de la región (Vivero Agrocast SAS) que cuenta con la certificación vigente del ICA, dos (2) para la adquisición de materiales e insumos sin ninguna justificación y, una (1) en la adquisición del semoviente justificando que el caballo carece de resabios y que debido al largo proceso y pago ninguno puso a disposición otra oferta, cotizaciones sin soporte  la C.C. del proveedor, RUT, cerificción del ICA.
Se observó el Forma ACCTI-F-014 recibo a satifacción de bienes y servicios sin anexos de las facturas de venta de los proveedores beneficiarios del proyecto, se evidenció que no hay registro fotográfico de los bienes y servicios adquiridos, de la tranferencia electrónica ni la constancia de la consiganción citada en el acta de entrega, incumpliendo con lo establecido en el instructivo para la materializacióndel apoyo a la implementación del PP. Se observó que se realizó un pago a Germán Santamaría Pinzón por valor de $1.060.000 por la compra de 20 tejas de zinc, las cuales no fueron recibidos ni entregadas a satisfacción y se acordó un plazo de 30 días para que el proveedor entregue las tajas de zinc y emita la factura de venta correspondiente.
Observando el ACCTI-F-016 Control de Saldos del 10 de octubre de 2022, se evidenció que existen retiros con talonario de la cuenta de ahorros del banco agrario del 10 de diciembre de 2021 por $4.659.000, $1.600.000, $1.892.471 y 130, respectivamente. 
Al 2 de junio de 2023, fecha de realización de la auditoria, el grupo auditor no evidenció que se haya adjuntado copia de la factura de venta en la compra de insumos agrícolas del proveedor Almacen Taller STIHL Vélez y/o Germán Santamaría Pinzón y no expidieron cheques de gerencia como lo ordena el instructivo respecto de procedimiento de pago. En el evento en que el beneficiario no allegue copia de la factura y/o cuenta de cobro que respalda el recibo y entrega a satisfacción, se deberá dejar esa anotación en la Forma ACCTI-F-017, numeral 4. Igualmente se observa que la SATZF no ha realizado seguimiento ni gestión alguna para realizar el cierre financiero y técnico del proyecto productivo.
No se cumple con todos los requisitos establecidos en el instructivo de materialización del apoyo a la implementación del proyecto para su viabilidad. </t>
  </si>
  <si>
    <t xml:space="preserve">En el oroyecto productovo S-1079174984 se observó que no se adjunto copia del RUT del proveedor beneficiario SANDRAAGRO, el cual es requisito indispensable para la aprobación del mismo.
Los desembolsos para el pago de los proveedores beneficiarios se efectuaron mediante cheques de gerencia y girados el día 11 de agosto de 2022.
</t>
  </si>
  <si>
    <t>P</t>
  </si>
  <si>
    <t>3.- El valor registrso en las cotizaciones de Almacén Taller STIHL y Agropecuria La Esquina no es el mismo que esta registrado en el formato 012 de este poyecto.</t>
  </si>
  <si>
    <t>1.Proyecto:  PACTO AGRARIO
Exp: P-NAR-001
Verificado por: Sandra Milena Bejarano Pinzón
Objeto del Proyecto: Siembra de 9 hectarias de aguacate, reproducción cria y levante de 200 cuyes</t>
  </si>
  <si>
    <t>2.Proyecto: ST-CAL-001 SIRA 2017
Exp:ST-CAL-001 
Verificado por: Sandra Milena Bejarano Pinzón
Objeto del Proyecto: Sostenimiento del sistema productivo de plátano y café con 10500 plantas en producción, variedad gastillo con una edad promedio de 4 años, la siembra de 3200 plantas de café variedad cenicafe 1 en 2,3 hectáreas y la mejora estructural para el secado del café.</t>
  </si>
  <si>
    <t>3.Proyecto: SIDRA 2014
Exp:S-NOR-181
Verificado por: Sandra Milena Bejarano Pinzón
Objeto del Proyecto: Instalar un sistema agroforestal de 1.250 nuevas plántulas injertas de cacao, para una extensión de 2 hectáreas.</t>
  </si>
  <si>
    <t>4.Proyecto: PACTO AGRARIO
Exp:P-NAR-123 
Verificado por: Sandra Milena Bejarano Pinzón
Objeto del Proyecto: Siembra de 4 hectareas de acuacate, 3 HA de granadilla e implementación de un galpon para 199 gallinas ponedoras</t>
  </si>
  <si>
    <t xml:space="preserve">5.Proyecto:  SIRA 2016
Exp:S-26425636
Verificado por: Sandra Milena Bejarano Pinzón 
Objeto del Proyecto: Establecimiento Hato Ganadero para producción de leche </t>
  </si>
  <si>
    <t>6.Proyecto: PACTO AGRARIO
Exp: P-MAG-002
Verificado por: Sandra Milena Bejarano Pinzón
Objeto del Proyecto: Implementación de un proyecto Ovino por unidades productora técnicas UPT que benefica a 35 familias</t>
  </si>
  <si>
    <t>7.Proyecto: PACTO AGRARIO
Exp:P-GUA-002
Verificado por: Sandra Milena Bejarano Pinzón
Objeto proyecto: Sistema de producción ovino de forma escalonada en 6 unidades productivas</t>
  </si>
  <si>
    <t xml:space="preserve">8.Proyecto: SIRA 2017
Exp:ST-ARA-045
Verificado por: Sandra Milena Bejarano Pinzón
Objeto del proyecto: 7.5 HAS DE SIEMBRA  de CACAO - PLATANO - MADERABLES - POLLOS DE ENGORDE. 597 Gallinas ponedoras y 597 pollos de engorde </t>
  </si>
  <si>
    <t>9.Proyecto: SIRA 2016
Exp: S-36308266
Verificado por: Sandra Milena Bejarano Pinzón
Objeto del proyecto: Establecer una Ganadería Doble Propósito con el levante de seis (6) becerras y cinco (5) becerros y manejo de cerca eléctrica, en el predio Santa Teresa,
Corregimiento de Guayabal, Departamento de Caquetá.</t>
  </si>
  <si>
    <t>10.Proyecto: SIDRA  2014
Exp:S-CUN-001
Verificado por: Sandra Milena Bejarano Pinzón</t>
  </si>
  <si>
    <t>11.Proyecto: SIRA 2016
Exp:S-1006517327
Verificado por: Sandra Milena Bejarano Pinzón
Proyecto Productivo: Sostenimiento de 17.000 árboles de café en diferentes estados de producción variedad Castillo</t>
  </si>
  <si>
    <t>12.Proyecto: SIDRA 2015
Exp:S-CAL-028
Verificado por: Sandra Milena Bejarano Pinzón
Objeto del Proyecto: Sostenimiento del sistema productivo de café con 5000 plantas en producción variedad castillo, sembradas en 2,16 has con una edad promedio de 2,5 años, el levante de 1200 plantas de café sembradas en 0.324 ha y la siembra de 800 colinos en 0,216 ha.</t>
  </si>
  <si>
    <t>13.Proyecto: SIDRA 2014 
Exp:S-HUI-026
Verificado por: Sandra Milena Bejarano Pinzón</t>
  </si>
  <si>
    <t>14.Proyecto: SIRA 2016
Exp:S-22215746
Verificado por: Sandra Milena Bejarano Pinzón</t>
  </si>
  <si>
    <t>15.Proyecto: SIDRA 2014
Exp:S-VIC-008
Verificado por: Sandra Milena Bejarano Pinzón
Objeto del proyecto: Sistema agroforestal 6.5 Has marañon, 1 has maíz, siembrea 100 maderable</t>
  </si>
  <si>
    <t>Gastos Notariales</t>
  </si>
  <si>
    <t>Se observa certificación cuenta controlada del 22 noviembre 2018 y memorando de desemboso del 28 de agosto 2020</t>
  </si>
  <si>
    <t>Se observó memorando de desembolso del 20 abril 2020 y fecha desembolso del 28 mayo 2020 por $11.483.524. Se evidenció certificación bancaria del 12 diciembre 2019, en donde se observó que la cuenta controlada se encuentra a nombre del beneficiario del proyecto productivo Oscar Hernán Vanegas y el líder de UGT. Se observó comunicado del 31 julio 2020 en donde se informa al beneficiario del proyecto el estado del mismo, y se les comunica el valor y fecha del desembolso del proyecto y el procedimiento a seguir para la utilización del proyecto productivo</t>
  </si>
  <si>
    <t>Se observó memorando del 21 agosto 2018 en donde se solicita el valor del desembolso del proyecto productivo por $546.714.511</t>
  </si>
  <si>
    <t>17/11/2016 se efectuó resolución materialización subsidio para 37 familias, se observó memorando solicitud de rembolso a la SAF del 5/07/2018</t>
  </si>
  <si>
    <t>Se observo resolución de materialización del 3 septiembre 2020 en donde se efectúa subsidio a 8 familias y memorando de desembolso n. 20214100069103 del 29 marzo 2021</t>
  </si>
  <si>
    <t>Se observó den el mes de abril de 2021, solicitud de desembolso del proyecto productivo por medio del memorando N. 20214100056043 del 18 marzo de 2021. Se observó que la entrega del predio se efectuó el 10 de marzo 2020, se observó memorando N. 20214100041641del 21 enero 2021 la ANT efectuó información del proyecto y trámites para el proyecto productivo  Fecha resolución materialización subsidio 24 enero 2020</t>
  </si>
  <si>
    <t>En el sistema SIT no se encuentra información de los formatos establecidos en el procedimiento Se observó carta del Banco Agrario del 21 de mayo 2018, en donde comunica que la cuenta se encuentra cerrada durante la vigencia 2016, así mismo, se observó acta del 22 marzo de 2023 en donde el comité de seguimiento SATZF informa que  el proyecto fue materializado en su totalidad por el INCODER, no quedando actividades adicionales para lograr dicho objetivo en cabeza de la SATZF, situación que conlleva a dar por sentado el cierre del expediente del proyecto S-CUN-001 SIDRA2014 y aprobar el archivo del mismo.</t>
  </si>
  <si>
    <t>Fecha resolución materialización el 5/marzo 2021, se observó memorando de solicitud de desembolso n. 20214100402983 del 26 noviembre 2021</t>
  </si>
  <si>
    <t>Se observa resolución materialización subsidio el 18/07/2018 y el memorando de desembolso N. 20194100081193 es de fecha 28 mayo 2019</t>
  </si>
  <si>
    <t>Se observa resolución materialización del 28/12/2015, N. 400 y resolución de modificación N 128 del 10 febrero 2016, donde se actualizo valor del subsidio. Se observo comunicado del 4 diciembre 2020 dirigido a la ANT solicitando desembolso de recursos del proyecto productivo, firmado por los beneficiarios de acuerdo con la resolución de materialización N, 00400 de 28 diciembre 2015, y se da respuesta por parte de la ANT por medio del comunicado N. 20162121040, especificando los desembolsos realizados por el INCODER
Se observó acta de fecha 7/12/2020 acompañamiento caso especial, en la reunión con los beneficiarios se les informa el valor del subsidio por $9.120.000 más gastos notariales de $616.000 que fueron transferidos a la cuenta conjunta el 9/03/2016 a nombre del beneficiario señor Ermencio Cerón Gonzalez y Arnulfo Polanco Ramirez Director Técnico del Incoder-Huila, igualmente le informaron que el día 23/11/2016 en la sucursal del Banco municipio de la Plata -Huila se hace retiro total de los recursos que se encontraban en la cuenta por $9.752.541 y que la cuenta se encuentra cancelada.
En el sistema SIT y expediente fisico no se evidencia ningún documento de materialización del subsidio, excepto el acta de fecha 7/12/2020 acompañamiento caso especial. Tampoco se evidenció oficios en donde se inicie trámite de investigación correspondiente para alcarar la situación y tomar las medidas correspondientes, asi mismo, no se evidencia visita de campo del predio para verificar el estado actual del mismo, compromisos que se dejaron en el acta del 7/12/2020.</t>
  </si>
  <si>
    <t>Se observó fecha de materialización subsidio el 12 julio 2022 y memorando de solicitud de desembolso N.20234100019183 del 9 febrero 2023, el 22 de diciembre 2022 se observó carta del convenio Corprogreso enviando los documentos para solicitud de desembolso</t>
  </si>
  <si>
    <t>Se observó fecha materialización subsidio el 23 octubre 2017 y el 17 abril 2018 se observó memorando de solicitud desembolso</t>
  </si>
  <si>
    <t>Diagnostico solo aplica para SIT debido que el proyecto del Pacto Agrario, la ANT es quien efecuó el desembolso del proyecto productivo</t>
  </si>
  <si>
    <t>Diagnostico no aplica debido que el proyecto SIRA realizo todo el proceso incluido el desembolso del proyecto productivo directamente la ANT</t>
  </si>
  <si>
    <t xml:space="preserve">Se observó en el documento ACCTI-F018 Valoración a la Estructura del Proyecto el concepto de viabilidad a la estructura del proyecto productivo como NO VIABLE y se sugiere ajustar el formato F019 por valor total del proyecto productivo $11.483.524 (resolución materialización $11.065.755 más $417.769 de excedente gastos notariales), La OCI evidencia modificación formato conforme los valores solicitados y se observa formato Fo18 con concepto favorable, así mismo, Se observó formato plan de inversiones y de pagos actualizado de acuerdo acta de comité de compras por valor de $ de $11.476.350 discriminados así; a Almacenes y ferretería el Obrero por valor de $7.850.800 y Comité de Cafeteros de Caldas por $3.625.550.  </t>
  </si>
  <si>
    <t>Se observa en el formato plan de inversión y pagos total del proyecto productivo por valor de $22.928.000 (ANT $17.248.000 y beneficiario $5.680.000), se evidencia formato F 018 concepto viabilidad: viable</t>
  </si>
  <si>
    <t>Se observa formato de F019 formulación proyecto, también se observa formato F011, plan de compras, plan de inversión por valor total proyecto de $36.980.665, valor subsidio de $33.410.665, valor total ANT $34.370.459</t>
  </si>
  <si>
    <t>No se evidenció en el sistema SIT ni en el expediente físico los formatos para estructurar participativamente el proyecto productivo y elaborar el plan de inversión y de pagos (Reunión de estructuración participativa, ACCTI-F-019 Estructuración Participativa de Proyectos Productivos), el formato ACCTI-F-011 Plan Inversión y Pagos se observó unicamente físico y no se encuentra en el sistema SIT,  incumpliendo así con el instructivo ACCTI-I003 versión 5 y el procedimiento de materialización de subsidios.</t>
  </si>
  <si>
    <t>No se evidenció en el sistema SIT ni en el expediente físico los formatos para estructurar participativamente el proyecto productivo y elaborar el plan de inversión y de pagos (Reunión de estructuración participativa, ACCTI-F-019 Estructuración Participativa de Proyectos Productivos, ACCTI-F-011 Plan Inversión y Pagos),  incumpliendo así con el instructivo ACCTI-I003 versión 5 y el procedimiento de materialización de subsidios. Se observó modelo unico financiero donde se encuentra pland e acción  de fecha 3/10/2016 y fecha comite de compras fue en mayo 2019 no se eviedncia actualización</t>
  </si>
  <si>
    <t>Se evidencia formato con viabilidad del proyecto productivo para tres líneas de producción que se componen de cultivo en asocio de cacao- plátano-maderables, ganadería de ceba y gallinas ponedoras</t>
  </si>
  <si>
    <t>Se observo formato de plan de inversión y pagos de fecha 27 octubre 2021 de $20.802.665 y se actualizo el 9 marzo 2023 por valor de $21.414.939</t>
  </si>
  <si>
    <t>Se evidencia formato de plan de  inversión en donde se observa valor total del proyecto productivo $43.902.665, valor subsidio $10.802.965 y valor que coloca los beneficiarios $32.400.000 y los  formatos para estructurar participativamente el proyecto productivo y elaborar el plan de inversión y de pagos</t>
  </si>
  <si>
    <t>Se evidencia en el plan de inversión total proyecto $12.658.993, valor subsidio $7.205.173 y valor a pagar beneficiario $5.453.820, se observa formatos de estructurar participativamente el proyecto productivo y elaborar el plan de inversión y de pagos</t>
  </si>
  <si>
    <t>No se ha efectuado el estudio para aprobación proyecto productivo</t>
  </si>
  <si>
    <t>Se observo formatos del instructivo para estructurar participativamente el proyecto productivo y elaborar el plan de inversión y de pagos de  fecha 26 abril 2018</t>
  </si>
  <si>
    <t>Se observó plan de pagos por valor de $81.940.500</t>
  </si>
  <si>
    <t>No se evidenció acta de gestión de pagos a proveedores, adicionalmente, se evidenció incumplimiento del instructivo  ACCTI-I-003 versión 5 "7.12.1pago a proveedores", debido que se observó retiro en efectivo y pago en transferencia electrónica a los proveedores, el instructivo especifica que los pagos se efectúa, se evidenció en los extractos bancarias los retiros en efectivo por talonario de los valores de las facturas de los proveedores..</t>
  </si>
  <si>
    <t>Se evidenció formato F018 con viabilidad del proyecto por valor total de $125.496.000, al igual que el formato F011 plan de inversion,  valor aprobado por ANT por valor total de $105.263.000.distribuido asi: venta material vegetal Casa Agricola $62.961.000, construccin galpon Javier Muñoz $22.380.000, compra gallinas ponedoras DISCON $14.992.000, venta de yunta de bueyes Manuel Faustino $5.000.000</t>
  </si>
  <si>
    <t>Se evidenció formato F018 con viabilidad del proyecto por valor total de $36.524.333, al igual que el formato F011 plan de inversión, valor aprobado por ANT por valor total</t>
  </si>
  <si>
    <t>No se evidenció en el sistema SIT ni en el expediente físico los formatos para la valoración integral a la estructuración participativa del proyecto productivo (ACCTI-F-018 Valoración a la Estructuración del Proyecto Productivo, ACCTI-F-019 Estructuración Participativa de Proyectos Productivos), el formato ACCTI-F-011 Plan Inversión y Pagos se observó unicamente físico y no se encuentra en el sistema SIT,  incumpliendo así con el instructivo ACCTI-I003 versión 5 y el procedimiento de materialización de subsidios.</t>
  </si>
  <si>
    <t>Se evidencio formato valoración proyecto con viabilidad del proyecto. No se evidenció en el sistema SIT ni en el expediente físico los formatos para estructurar participativamente el proyecto productivo y elaborar el plan de inversión y de pagos (Reunión de estructuración participativa, ACCTI-F-019 Estructuración Participativa de Proyectos Productivos, ACCTI-F-011 Plan Inversión y Pagos),  incumpliendo así con el instructivo ACCTI-I003 versión 5 y el procedimiento de materialización de subsidios.</t>
  </si>
  <si>
    <t xml:space="preserve">
Se observó formato de valoración estratégica del proyecto con fecha 26 noviembre 2021 con viabilidad del proyecto, se observó formato estructuración estratégica del 28/10/2021</t>
  </si>
  <si>
    <t>Se evidencia valoración proyecto como viable y formatos para la  Valoración a la Estructuración del Proyecto Productivo</t>
  </si>
  <si>
    <t>Se evidencia formato donde aprueba que el proyecto es viable, se observa formatos para la valoración integral a la estructuración participativa del proyecto productivo</t>
  </si>
  <si>
    <t>Se observó formato valoración proyecto viable, se observó diligenciamiento de los formatos para la valoración integral a la estructuración participativa del proyecto productivo</t>
  </si>
  <si>
    <t>Se observó el formato plan de compras por valor de $81.973.000 y se observó cotizaciones por valor total de $81.773. 000 valor que difiere de lo aprobado del Comité de Compras del 19 de septiembre 2019 por valor de $324.000 los valores de los formatos evaluación de proveedores y plan de compras. están de acuerdo con los valores aprobados por el Comité. Se observó acta de comité de compras por valor de $77.373.000 proveedor Casa Agrícola y $4.600.000 Universidad de Nariño se observó cotizaciones que soporta los valores de los formatos</t>
  </si>
  <si>
    <t>Se observó acta del 3 febrero 2021 Comité de Compras, en donde se aprobó pago a proveedores con cheques de gerencia por valor de $11.476.350 discriminados así; a Almacenes y ferretería el Obrero por valor de $7.850.800 y Comité de Cafeteros de Caldas por $3.625.550.  los formatos de 012 y 013 evaluación de proveedores y plan de compras se encuentran con estos valores, En el acta del comité se observa que por motivos de Pandemia y cambio de año y aumento generalizado de los materiales los precios han cambiado, por lo que se actualizó el formato ACCTI F 011, se observa aprobación por valor de $11.483.524. Sin embargo, las cotizaciones por Almacenes y ferretería el Obrero por valor de $8.731.100 y Comité de Cafeteros de Caldas por $6.013.700 al igual que el formato de proveedores, las cuales no se actualizaron y difieren del valor del acta, y de los formatos plan de inversión y de compras.Se observó acta de fecha 26 febrero 2021 con la aprobación en la variación de los precios al momento de la entrega de los productos, se observa cotizaciones actualizadas de Ferreterías el Obrero por valor de $7.851.900, con variación de precios de 13 productos de los 30 inicialmente aprobados y de Comité de Cafeteros del Caldas por valor de $3.626.400.</t>
  </si>
  <si>
    <t>Se observó acta de comité de compras de fecha 8 octubre 2020, en donde se aprobó cuatro proveedores Ferretería la Estrella, Surtiabonos el Amigo, Agro repuestos García y el Vivero la Ceiba, no se evidenció el valor para cada una de ellas, en el acta especifica que el pago se realizará por medio de modalidad de transferencia electrónica de fondos. Se observó cotizaciones de Agro Repuestos Garcia por valor total de $3.100.000, no se observa consecutivo de cotización, Vivero la Ceiba por valor de $2.250.000 no se evidencia consecutivo de cotización, Surtiabonos el Amigo $2.773.000, no se observa NIT de la empresa en la cotización, Ferretería la Estrella $8.650.000, todas las cotizaciones no se observan los documentos soporte como copia del RUT, copia de la cédula. Se observo formato plan de compras por valor total de $17.264.000 medio de pago transferencia electrónica, sin embargo, el valor de Surtiabonos el amigo difiere del valor de la cotización con el valor de formatos de evaluación de proveedores y plan de compras que se efectuó por $3.254.000. Por otra parte, no se evidenció el cumplimiento del instructivo ACCTI-I-003 versión 7.11 "comité compras" en cuanto a Para cotizaciones y/o compras de material vegetal deberá adjuntarse certificado y/o Resolución ICA vigente, se efectuó cotizaciones de los  viveros El Pino y La Ceiba sin el certificado y/o resolución del ICA,  en el comité de compras referencia que se revisó la existencia del registro de ICA para la Ceiba, es de aclarar que en la cotización se observa el número de registro del ICA, igualmente en las categorías de Agro Insumos y Maquinaria y Equipo se observó solo 2 cotizaciones y no se observó la justificación de la misma en el Formato evaluación y selección de Proveedores incumpliendo con el parágrafo 2 del instructivo</t>
  </si>
  <si>
    <t>Se observó acta de comité del 15 de 11 de 2019 en donde se aprobó por ANT por valor total de $105.263. 000.distribuido así: venta material vegetal Casa Agrícola $62.961.000, construcción galpón Javier Muñoz $22.380.000, compra gallinas ponedoras DISCON $14.992.000, venta de yunta de bueyes Manuel Faustino $5.000.000, En las cotizaciones se observó que Casa Agraria difiere $2.625.000 del valor de la cotización con el valor aprobado por el comité y los formatos plan de compras, en el acta no se aclara por que se aprobó por un valor mayor al de la cotización. Se observó certificado del ICA del material vegetal del proveedor Casa Agrícola, No se evidenció copia del certificado de vacunas con el lote aplicado para las aves de postura con el proveedor DISCON, se Observó vacunación de la Yunta de Bueyes.</t>
  </si>
  <si>
    <t>Se evidenció cotizaciones de almacén SandraAgro por valor de $7036700, cotización del señor Edwin Quintero por valor de $27.040.000, se observó registro de vacunación de los bovinos, registro sanitario del ICA y registro fotográfico de las vacas a cotizar. se evidenció comité de Compras del 19 noviembre 2019 en donde aprobaron el pago de los proveedores por valor total de $34.076.700, discriminados así: almacén SandraAgro $7.036.700 para compra de insumos y herramientas, Edwin Quintero Gutiérrez por $27.040.000 8 cabezas de ganado; se observó acta del 11/12/2019 en donde se observó aprobación por $159.342 para compra de insumos al proveedor SandraAgro, se evidenció cotización</t>
  </si>
  <si>
    <t>Se observo formato de plan de compras de fecha de 16/10/2018, por valor de $218.794.000, también se observa evaluación y selección de proveedores, se evidencio primer comité de compras del 16/10/2018 en donde se aprueba pago al proveedor Ferretería la Económica cuyo valor asciende a $218.794.000, y valor de gastos financieros por $861.176, se evidenció cotización por el valor aprobado en el comité de compras. Se observó acta de comité de compras de fecha 3/12/2020 en donde se aprueba proveedor Indira Margaret Acuña Muñoz por valor de $323.578.000, se evidenció plan de compras y evaluación de proveedores, se evidencio cotización por el valor aprobado en el comité, se evidenció registro de vacunación por el ICA. Valor total de los comités de compras$543.233.176,</t>
  </si>
  <si>
    <t>Se evidenció tres comités de compras de la siguiente forma:
a)	Acta de comité de compras del 24 mayo 2019 sin firma, en donde aprueba $25.640.000 con el proveedor MECOL, se evidencia cotización y RUT.
b)	Acta con fecha 22 agosto 2018 aprobación proveedor Ferretería y Constructora Paisas por valor de $89.795.300, se observa orden de compra, póliza con el cumplimiento de las obligaciones del contrato suministro de bienes
c)	Se evidencia segunda y acta del 8/11/2018 sin firma, en donde aprueban del acta por $303.655.500 así; Compra animales 935 ovejas hembras y 37 machos a Josefa Fernández por $206.005.000, (1 entrega 200 ovejas hembras $39.000.000, 2 entrega 400 ovejas hembras $78.000.000 y última entrega 335 hembras y 37 machos por $89.005.000), no se evidenció respectivo registro de vacunación del ICA, y aportar la ficha técnica con las características de los animales respecto a la calidad y condiciones versus los requerimientos del proyecto para ser verificados al momento de la entrega. Incumpliendo con el instructivo ACCTI-I-003 versión 4. Es de aclarar, que tampoco se evidenció registro vacunación en la documentación de la entrega de los bienes ni en la visita ocular realizada por la ANT acta del 25/11/2018; construcción de 2 silos al proveedor Yimmy Martinez por $19.455.500 ( se dará 50% con contrato y póliza y en la entrega de lo obra 50%); con el proveedor  Cercas Eléctricas MAedyu para adquirir bomba sumergible solar por $5.800.000, para kit de energía solar por $67.895.000 (anticipo de $33.947.500 y el segundo pago a la entrega), Constructora ferretería y Constructora el Paisa por $4.500.000para tubería y accesorios; se evidenciaron cotizaciones Se observo el 25 noviembre 2018 acta visita de inspección ocular de semovientes para comité de compras en donde dan concepto favorable para la compra de los animales se deja registro fotográfico</t>
  </si>
  <si>
    <t>Se observa formato evaluación proveedores con tres cotizaciones, se evidencia plan de compras, acta de comité de compras de fecha  17 mayo 2022 aprobando $168.403.000 de la siguiente forma: Agroemma SAS por valor total de $140.803.000, se evidencia cotizaciones, sin embargo para las aves de postura no se evidencia certificado de vacunación, se evidencio el certificado y/o resolución de ICA del vivero Flora y Fauna, se observa certificación de Agroemma que ha efectuado la compra de Cacao y plátano para la señora Dila Martinez; Algemiro Martinez Villazón 10 novillas criollas por valor total de $13.800.000 valor unitario $1,380,000, se observa cotización, registro de vacunación, RUT, no se evidencia registro fotográfico y Marco Antonio Grass 10 novillas criollas por valor total de $13.800.000 valor unitario $1,380,000, se observa cotización, registro de vacunación, RUT, no se evidencia registro fotográfico. Incumpliendo con el instructivo ACCT-I-003</t>
  </si>
  <si>
    <t>Se observó comité de compras del 9 marzo de 2023, en donde el saldo de la cuenta conjunta es de $21.414.933, el comité aprueba pagos con cheque de gerencia por valor total de $21.260.000, así Edwin Quintero por $16.000.000 y Kairos por $5.260.000, en donde se observó cotización registro de vacunación de los bovinos, registro fotográfico, cotización de proveedor Kairos  Se evidenciaron los formatos del plan de e compras y evaluación de proveedores</t>
  </si>
  <si>
    <t xml:space="preserve">Se evidencia acta de fecha de 27 julio  2022 de comité de compras, aprueba valor de $10.793.925 pago cheque gerencia al proveedor Almacen Sandraagro-, se observa cotización,  RUT, cámara y comercio, se evidenció formato evaluación proveedores con el cumplimiento de las 3 cotizaciones y el plan de compras. </t>
  </si>
  <si>
    <t>Se observa acta comité de compras del 13/11/2019 en donde se aprueba $ 7.220.500, proveedor AGROVETERINARIA SAMANA-JEISON AUGUSTO GIRALDO ARROYAVE, se observa cotización formatos de evaluación proveedores y plan de compras</t>
  </si>
  <si>
    <t>Se observó acta del 14 junio 2018 por valor total de $12.447.800, así: Gustavo Murillo por $3.510.000, se observó cotización, certificado de inscripción ICA, nombre vivero Marallano Vichada, Agropecuaria Agrocol por $1.966.000, se observó cotización con requisitos, y DEMACO $6.971.800 , cotización con cumplimiento requisitos</t>
  </si>
  <si>
    <t>Se observó acta N. 02 del 24/09/2019 en donde se evidencia la aprobación del comité de compras y se aclara los valores de la cotización de proveedor Casa Agrícola $81.773.000, se encuentra incluido el valor de $324.000 de concentrado para Cuyes, y se aclara que el valor de los Cuyes no fue aprobado. Es de aclarar que esta acta no se evidencia en el SIT, únicamente en el expediente físico. Se evidenció que se aprobó las cotizaciones de proveedores por valor de $81.973.000 y el valor del proyecto productivo corresponde a $81.953.290 ($81.940.000 resolución materialización y $13.000 saldo de gastos notariales), el valor de los valores aprobados para las compras es mayor ($19.500), al valor de lo que se aprobó para las compras a proveedores.</t>
  </si>
  <si>
    <t>No se evidenció comité de seguimiento al comité de compras, sin embargo, se evidencia en SIT en la sección de comité de compras estado aprobado, sin ningún documento adicional. Incumpliendo con el ACCTI-I-003 versión 5 numeral 7.7 “Comité de Seguimiento”, tiene como objetivo velar por el cumplimiento de cada una de las etapas del apoyo a la implementación del proyecto productivo, en términos de transparencia y legalidad.</t>
  </si>
  <si>
    <t>Se observó acta del 15/10/2020 comité de Seguimiento para aprobación de comité de compras del día 08/10/2020, sin embargo, no se observa la aclaración de la diferencia entre el valor de la cotización del proveedor Surtiabonos $2.773.000, y el valor aprobado $3.254.000, así mismo, de las debilidades en los formatos de las cotizaciones, ni la justificación de 2 proveedores y no 3 como lo solicita el instructivo, tampoco seguimiento a la resolución de ICA, en el acta especifica que se revisó la numeración del registro ICA que se encontraba en la cotización y no evaluaron el certificado /resolución de ICA. Incumpliendo con el instructivo ACCTI-003 versión 5, numeral 7.7 “Comité de Seguimiento”, cuyo objetivo es velar por el cumplimiento de cada una de las etapas del apoyo a la implementación del proyecto productivo, en términos de transparencia y legalidad.</t>
  </si>
  <si>
    <t>Se observó acta del 20 noviembre 2019 reunión comité de seguimiento para aprobación comité de compras, se observó la recomendación de acelerar el pago de proveedores, para el caso de la contratación de la construcción del galpón y su respectiva bodega, definir en el contrato de obra definir la fecha exacta de entrega. No se evidenció aclaración de la diferencia del  valor aprobado en el acta del 15/11/2019 y el valor de la cotización del proveedor Casa Agrícola ($2.625.000)</t>
  </si>
  <si>
    <t>Se observó acta del 9/12/2019, comité seguimiento aprobación comité de compras, aprueba el pago de los proveedores por valor total de $34.076.700, discriminados así: almacén SandraAgro $7.036.700 para compra de insumos y herramientas, Edwin Quintero Gutiérrez por $27.040.000 8 cabezas de ganado</t>
  </si>
  <si>
    <t xml:space="preserve">Se observó acta de fecha 7/12/2020 del comité de seguimiento donde se aprobó el comité de compras del del 3/12/2020 por valor de $323.578.000 al proveedor Indira Margaret Acuña. Sin embargo, se observó comité de compras del 16/10/2018 por valor de $218.794.000, no se evidenció, comité de seguimiento a este comité de compras en donde se cumpliera el objetivo de velar por el cumplimiento de cada una de las etapas del apoyo a la implementación del proyecto productivo, en términos de transparencia y legalidad, de conformidad con el instructivo ACCTI-I003 versión 5 numeral 7.7 “Comité de Seguimiento” </t>
  </si>
  <si>
    <t>No se evidenció comité de seguimiento al comité de compras del 22 agosto 2018 y del 8/11/2018, Incumpliendo con el ACCTI-I-003 versión 4 numeral 6.3 “Comité de Seguimiento”, tiene como objetivo velar por el cumplimiento de cada una de las etapas del apoyo a la implementación del proyecto productivo, en términos de transparencia y legalidad, adicionalmente, debido que el acta del 8/11/2018 por  $303.655.500 se encuentra sin firma.</t>
  </si>
  <si>
    <t>Se observó acta de fecha 19/05/2022 de aprobación del comité de compras del día 17/05/2022, en donde, aprobaron $168.403.000 con los siguientes proveedores Agroemma S.A.S Zomac $140.803.000 Algemiro Martinez Villazón $27.600.000 Marco Antonio Grass Bernal $27.600.000</t>
  </si>
  <si>
    <t>Se observó acta del 4 mayo 2023 de seguimiento para la aprobación y subsanación del comité de compras del 9/03/2023</t>
  </si>
  <si>
    <t>Se observó acta de fecha 4/08/2022  de comité de Seguimiento para aprobación comité de compras del día 27-07-2022</t>
  </si>
  <si>
    <t>No se evidenció comité de seguimiento al comité de compras del 13 noviembre 2019 Incumpliendo con el ACCTI-I-003 versión 5 numeral 7.7 “Comité de Seguimiento”, tiene como objetivo velar por el cumplimiento de cada una de las etapas del apoyo a la implementación del proyecto productivo, en términos de transparencia y legalidad.</t>
  </si>
  <si>
    <t>No se evidenció comité de seguimiento al comité de compras del 14 junio 2018 Incumpliendo con el ACCTI-I-003 versión 5 numeral 7.7 “Comité de Seguimiento”, tiene como objetivo velar por el cumplimiento de cada una de las etapas del apoyo a la implementación del proyecto productivo, en términos de transparencia y legalidad.</t>
  </si>
  <si>
    <t>Se observó acta de reunión de fecha 22 febrero 2021, con las gestiones bancarias para pago a proveedores de acuerdo con lo aprobado en el comité de compras</t>
  </si>
  <si>
    <t xml:space="preserve">No se evidenció acta de gestión de pagos a proveedores, incumpliendo con el instructivo  ACCTI-I-003 versión 5 "7.12.1pago a proveedores", debido que se observó retiro en efectivo de acuerdo con extractos bancarios, el instructivo especifica que los pagos se cancelarán a través de cheques de gerencia a nombre de los proveedores dentro de la misma sucursal bancaria, se observó  recibos de  transferencia electrónica por los valores aprobados en el comité de compras y las factruras de los mismos </t>
  </si>
  <si>
    <t>Se observó acta del 25 noviembre de 2019 con las gestiones bancarias para el pago a proveedores de la siguiente forma: Cheques de gerencia para los siguientes proveedores: Casa Agrícola $ 62.961.000, Discon $14.922.000, Segundo Javier Muñoz primer pago $11.190.000, Segundo Javier Muñoz segundo pago $10.897.375, Manuel Fausto Muñoz $5.000.000</t>
  </si>
  <si>
    <t>Se observó acta del 11/12/2019 de gestiones administrativas para pago de proveedores aprobados en el comité de compras pago cheque gerencia a: Carlos Eduardo Londoño por $7.196.042 y Edwin Quintero por $27. 040.000, se evidenció cheques de gerencia</t>
  </si>
  <si>
    <t xml:space="preserve">Se observo acta del 22 noviembre 2018 con las gestiones adminitrativas para pago proveedores de acuerdoc on lo aprobado en el comité de compras se evidencia cheques de gerencia con los valores aprobados y proveedores de acuerdo con el comité de compras, </t>
  </si>
  <si>
    <t>Se evidencia acta de fecha 25 noviembre 2021 con las gestiones adminsitrativas para pagos delos proveedores aprobados en comité de compras, se evidencia  cheque de gerencia por valor de $140.803.000 a nombre de AGROEMMA SAS</t>
  </si>
  <si>
    <t xml:space="preserve">Se encuentra en proceso de materialización, se cumple con los tiempos del procedimiento se encuentra en proceso de aprobación proveedores  </t>
  </si>
  <si>
    <t>Se observo acta de fecha 1 noviembre 2022 con las gestiones adminsitrativas para pago de proveedores de acuerdo con la aprobacion del comité de compras. Se evidencio cheque gerenca</t>
  </si>
  <si>
    <t>Se observa acta del 12/12/2019  con las gestiones bancarias a proveedores, se evidencia cheque gerencia por $7.220.500</t>
  </si>
  <si>
    <t>No se evidencia memorando de gestión de pago de proveedores, sin embargo, se evidencia constancia de los cheques de gerencia en los pagos a los proveedores</t>
  </si>
  <si>
    <t>Se observó formato firmado recibido a satisfacción  con fecha 10 noviembre 2019 por valor de $77.373.000, del beneficiario del proyecto y el proveedor  Casa Agraria, se evidenció factura  por el mismo valor y cheque del 17/10/2019 por $76.978.598 y aporte de $304.405 en efectivo  del beneficiario; Se evidencio formato firmado recibido a satisfacción con fecha 17 octubre 2019 por valor de $4.600.000 del beneficiario y proveedor Universidad Nariño y cheque del Banco Agrario por valor de $4.600.00 total de formatos a satisfacción con soporte de pagos $81.973.000.</t>
  </si>
  <si>
    <t>Se evidenció formato recibido a satisfacción firmado con fecha 26 febrero 2021, con evidencia fotográfica, sin embargo, las fotos corresponde a la entrega de los productos adquiridos y no de la realización del objeto del proyecto productivo. Facturas a nombre de los proveedores aprobados por el comité, copia cheque de gerencia por el valor aprobado por el comité Castrillón Bedoya Mario $7.850.800 y Comité Cafetero de Caldas por valor de $3.625.550. La OCI observó que las facturas cumplen con los requisitos de acuerdo con el Estatuto Tributario de Ferreterías el Obrero por valor de $7.851.900 y de Comité de Cafeteros del Caldas por valor de $3.626.400, la diferencia de los valores ($1.100 y $850) fueron cancelados en efectivo por el beneficiario de acuerdo con lo estipulado en acta del 26 febrero 2021</t>
  </si>
  <si>
    <t xml:space="preserve">
Se evidenció el formatos F014 con fecha 23 octubre 2020, por $17.264.000 S28en donde se evidencia recibido a satisfacción beneficiario y proveedor Ferretería Estrella por valor de $8.660.000 ;  Surtiabonos el Amigo por $3.254.000;  Agrorespuesto García por $3.100.000; Vivero la Ceiba $2.250.000, formatos debidamente firmados, sin embargo, no se evidencia registro fotográfico, incumpliendo con el instructivo ACCT-I-003 versión 5. Literal 7.13 “(…)ACCTI-F-014 Acta de Entrega y Recibo a Satisfacción de Bienes y servicios, con el cual se garantiza que la totalidad de los beneficiarios dejan constancia escrita y con su respectivo registro fotográfico, de que las entregas en los términos pactados al momento de la compra cumplen con todo lo estipulado en la negociación”.
También, se observó las facturas de venta con el cumplimiento de los requisitos de la factura, y los valores de acuerdo con lo establecido en el plan de compras, así mismo, se observó los desprendibles de las transferencias electrónicas con los valores de acuerdo cada factura.  Se observo en los extractos bancarios los retiros por talonario en efectivo de los valores que se describieron en las facturas.</t>
  </si>
  <si>
    <t>Se evidenció los formatos F 014 de fecha 26/12/2019, con Casa Agrícola por $62.961.000 y factura de venta; 25/11/2019 proveedor DISCON por $14.922.000, se observó factura de venta no se evidenció certificado de vacunación de las aves de postura; 20/12/2019 Faustino Muñoz por $5.000.000 de Yuntas de Bueyes con aparejo, registro único de vacunación de ICA , formato del 20/12/2019 del señor Segundo Javier muños por valor de $22.380.000, se evidenció registro fotográfico de la construcción del galpón y del establecimiento granadilla. No se evidenció formato de recibido a satisfacción físico solo en el sistema SIT.</t>
  </si>
  <si>
    <t>Se observó formato de recibido a satisfacción de fecha 12/12/2019 a nombre de Edwin Quintero Gutiérrez por valor de $27.040.000 de 8 vacas de doble propósito, se evidenció registro fotográfico de las vacas,  se evidenció cuenta de cobro y guía de movilización del ICA, formato del 13/12/2019 a almacén SandraAgro- Carlos Eduardo Londoño por valor de $7.036.700, con registro fotográfico,  y factura electrónica, formato del 13/12/2019 a almacén SandraAgro- Carlos Eduardo Londoño por valor de $159.350, con registro fotográfico y factura de venta. Total, evidencias de pagos de proveedor por total de $34.236.050.</t>
  </si>
  <si>
    <t>Se evidenció formato entrega de bienes y servicios del 13 de diciembre 2018 por valor total de $218.794.000 a Ferretería la Economía del Difícil, se evidenció registro fotográfico y cheque de gerencia y tres facturas que suman el valor pagado. También se observó formato con entrega a satisfacción de fecha 18/12/2020 al proveedor Indira Margaret Acuña por $323.578.000 correspondiente a 1054 carneros, se evidenció registro fotográfico, listado de entrega a las 35 familias; se observó descripción en donde se entrega el 97% del proyecto quedando un remanente correspondiente al embargo efectuado al señor Jose Dolores España Palmera que por problemas de embargo no es posible la entrega de su proyecto productivo.</t>
  </si>
  <si>
    <t>Se evidencio acta de entrega de bienes fecha 4/09/2018 por $89.795.300 a Ferretería y Constructora los Paisas, se observa cheque de gerencia y factura con requisitos y sello cancelado y registro fotográfico; acta de entrega de bienes fecha 24/12/2018 $73.695.000 a Pablo Fontalvo Castillo por Kit energía solar, se observa cheque de gerencia y registro fotográfico, cuenta de cobro; acta de entrega de bienes fecha 6/12/2018 por $4.500.000 a ferretería los Paisas se observa cheque de gerencia y factura con requisitos y sello cancelado y registro fotográfico; acta de entrega de bienes 21/12/2018 por $19.455.500 para los silos de agua, a nombre de Jimmy Martinez e observa cheque de gerencia y registro fotográfico, cuenta de cobro; acta de entrega de bienes 28 febrero 2019 de 200 ovejas por $39.000.000 a nombre de Josefa Fernández, se observa cheque de gerencia, cuenta de cobro, de fecha 22/03/2019 400 ovejas por $78.000.000 se observa cheque de gerencia, cuenta de cobro y rut y cuenta de cobro por $89.005,000 del 22/03/2019 335 ovejas hembras y 37 machis no se evidencia acta de recibido a satisfacción por los 335 hembras y 37 machos, no se evidencia registro fotográfico de los ovinos de 935 ovejas hembras ni de los 37 machos, tampoco se evidencia la guía interna de movilización por el ICA; acta de entrega de bienes fecha 12/07/2019 por $25.640.000 a nombre de Mecol-Wilson Rodriguez se evidencia factura</t>
  </si>
  <si>
    <t>Se observa recibido de bienes y servicios por valor total de $168.403.000, de la siguiente forma; acta de entrega de bienes y servicios de 5/07/2022 por $22.130.500 Agroemma factura 261, acta de 5/07/2022 por $7.260.000 Agroemma factura 245 y Marco Antonio Grass por $13.800.000 de 10 novillos, no se evidencia cuenta de cobro/factura, tampoco registro fotográfico, ni guía interna movilización del ICA, acta de 5/07/2022 por $7.260.000 Agroemma fra.  246 y Algemiro Martinez Villazón por $13.800.000, no se evidencia cuenta de cobro/factura, tampoco registro fotográfico, ni guía interna movilización del ICA, acta de 5/07/2022 por $22.130.500 Agroemma fra. 252, acta de 5/07/2022 por $21.930.500 Agroemma fra247, acta de 5/07/2022 por $15.830.500 Agroemma fra. 248, acta de 5/07/2022 por $22.130.500 Agroemma fra. 249, acta de 5/07/2022 por $22.130.500 Agroemma fra. 251.  Se observó fotos de galpones con gallinas, algunas huertas, no se evidencio fotos del semoviente, y no es fácil determinar si se colocó en funcionamiento el proyecto, debido que no hay visita de campo.</t>
  </si>
  <si>
    <t>Se observó acta de fecha 1 noviembre 2022 visita de acompañamiento a la UGT comprar y entregar a los beneficiarios los insumos para el proyecto productivo, en donde se aprueba de ajustar el valor del proveedor a $10.898.825
Se observa acta de recibido satisfacción de bienes y servicios de fecha 6 diciembre 2022,  por valor de $10.898.825, factura de venta con los requisitos de ley, cheque gerencia, registro fotográfico de los productos recibidos, sin embargo no se evidencia ejecución del objeto del proyecto productivo (Sostenimiento de 17.000 árboles de café en diferentes estados de producción variedad Castillo)</t>
  </si>
  <si>
    <t>Se observa formato de acta de entrega de bienes y servicios con fecha 19/12/2019 por valor de $ 7.220.500 al proveedor AGROVETERINARIA SAMANA-JEISON AUGUSTO GIRALDCI ARROYAVE, se evidencia registro fotográfico de los materiales comprados, también se observa factura con cumplimiento de ley</t>
  </si>
  <si>
    <t>Se observa acta de entrega de bienes y servicios con fecha 14/junio 2018 con el proveedor DEMACO por valor $5.769.800, quedando pendiente motobomba y bomba de espalda para cuando le lleguen al proveedor, se evidencia registro fotográfico, factura de venta con requisitos, y comprobante transacción del cheque gerencia; formato de entrega de bienes y servicios con fecha 12/07/2018 por valor de $1.202.000 del proveedor DEMACO por los productos que hacían falta (motobomba y bomba de espalda ), se evidencia registro fotográfico, factura de venta con requisitos, y comprobante transacción del cheque gerencia. Acta de entrega de bienes y servicios con fecha 11/09/2018 con el proveedor Gregorio Hernandez por valor de $1.966.000, se evidencia registro fotográfico, factura con requisitos y copia de cheque de gerencia. No se evidencia acta re recibido correspondiente al proveedor Gustavo Murillo por $3.510.000 para las plántulas de Marañón</t>
  </si>
  <si>
    <t>Se observo formato F016 de control de saldos de fecha 20 noviembre 2020 con valor en cuenta en cero, formato de cierre técnico con fecha 20 noviembre 2020, fecha certificación cierre cuenta 21 octubre 2020, en el formato F017 en donde se verifica la debida materialización del proyecto productivo informan sobre la ejecución  del proyecto productivo por valorr de $17.264.000, valor aprobado y girado por ANT. No se evidenció las debilidades observadas en el comité de compras, ni tampoco se relaciona de la diferencia de las cotizaciones con el valor facturas y valor aprobado.</t>
  </si>
  <si>
    <t>Se observó formato control de saldos de fecha  29 enero 2020 y cierre técnico con fecha 29 enero 2020, cierre cuenta bancaria 11/12/2019</t>
  </si>
  <si>
    <t>Se observa formato control de saldo de 12/07/2019 con saldo de la cuenta por $96.445, sin embargo no se observa extracto proporcionado por el banco, no se evidencia a la fecha de la auditoria la realización del cierre financiero a pesar que el dinero fue utilizado y se observó formato recibido a satisfacción, incumpliendo con el instructivo ACCTI-I-003 versión 5 literal 7.14 “Cierre técnico y financiero del proyecto productivo” y con los términos del procedimiento materialización Proyecto Productivo (fecha última acta recibido a satisfacción fue el 12 julio 2019)</t>
  </si>
  <si>
    <t>Se evidencio en el acta de fecha 17 mayo 2022 del comité de compras se aprobó ejecución de $168.403.000, quedando un saldo de $12.017.962 para un segundo comité de compras, no se evidenció que se hubiere realizado otro comité de compras</t>
  </si>
  <si>
    <t>Se observa formato de control de saldos de fecha 30/12/2022 con saldo de cuenta cero, se observa de extracto bancario del 3p noviembre 2022 con valor cero en la cuenta. Se observo informe de cierre técnico del proyecto de 30 /12/2022</t>
  </si>
  <si>
    <t>Se observa formato de control de saldos de fecha 18/10/2022 con saldo en cuenta cero, se evidencia extracto bancario con saldo cero, se observa informe del 21 de octubre 2022 con el cierre de proyecto productivo</t>
  </si>
  <si>
    <t>Se observó extracto del banco Agrario con saldo cero de fecha 30/06/2017, se observa formato control de saldos de fecha 27/11/2020, saldo cuenta cero, en donde se deja la observación # Se hace un respectivo análisis del proyecto en el aplicativo y solo se encuentra una certificación de cuenta CANCELADA, no se encuentra ningún soporte que nos permita comprobar que estos recursos fueron ejecutados para la implementación del proyecto productivo, Se recomienda SOLICITAR el expediente físico para comprobar si existe algún documento o acta que confirme o no la ejecución de estos recursos.
No se evidencia comité para cierre de proyecto, de acuerdo con la información analizada físicamente.</t>
  </si>
  <si>
    <t>Se observo formato de control saldos con fecha 21 julio 2022 en donde se observa un saldo de $4.135.130 corresponde a recursos disponibles para pagos de las plántulas de marañón y excedente de la cuenta por intereses. Se observo certificación bancaria en donde consta el saldo del formato de control de saldos. No se ha efectuado cierre de cuenta, debido a que el beneficiario no se logra ubicar, se evidencia comunicaciones y visitas de campo en donde se evidencia que el beneficiario no se encuentra en el predio y no efectuó la explotación del proyecto productivo, y en el 2019 realizó cesión de predio a persona diferente a su núcleo familiar, se observó memorando N. 20234100101093 de fecha 10 abril 2023 dirigido a Subdirector Administración de Tierras de la Nación, con incumplimiento causales de condición resolutoria para revisión y tramite</t>
  </si>
  <si>
    <t>Se evidenció acta del 16 abril de 2021 cierre del proyecto ST-CAL-001 SIRA 2017, incumpliendo con los términos del procedimiento en los términos del comité de seguimiento validación de insumos cierre del proyecto 45 días</t>
  </si>
  <si>
    <t>Se observó acta de fecha 1 diciembre 2020 materializado en su totalidad bajo los procedimientos vigentes, situación que conlleva a dar por sentado el cierre del expediente del proyecto y aprobar el archivo de este. Sin embargo, no se evidencia que se referencien a la validación de las debilidades observadas en el comité de compra con lo aprobado y los soportes de las cotizaciones y cumplimiento del mismo, No se evidenció comité de seguimiento de compras, Tampoco, se observa la verificación del que la transferencia correspondiera al proveedor aprobado debido que fue pago efectivo y no se observo registro de las cuentas de los beneficiarios, en el formato de recibido a satisfacción no se evidenció registro fotográfico.</t>
  </si>
  <si>
    <t>Se observó acta del 13 noviembre 2020 comiste seguimiento cierre del proyecto en donde especifican fue materializado en su totalidad bajo los procedimientos vigentes, situación que conlleva a dar por sentado el cierre del expediente del proyecto y aprobar el archivo del mismo.</t>
  </si>
  <si>
    <t>Se observa saldo de cuenta de acuerdo con el valor del proyecto y los valores desembolsados. No se ha evidenciado comité de seguimiento para validación de insumos de cierre del proyecto, debido que $6.040.483 de los recursos del proyecto fueron embargados a nombre del señor Jose Dolores España, se observó comunicación N 20227700143411del 21 de febrero 2022 y N. 20227701159991 del 7 septiembre 2022, solicitando de información sobre reembolso de recursos que fueron embargados a la cuenta del proyecto P-MAG-002, de acuerdo con el compromiso efectuado por el beneficiario. Se observó registro de llamadas telefónicas del 23 enero 2023, del 31/10/2022, 12/10/2022, en donde le explicaron “que en el marco de la materialización del subsidio de tierras P-MAG-002 PACTO AGRARIO aun está pendiente la implementación del proyecto productivo para el beneficio de su familia, con el que tendrán la posibilidad de recibir ingresos mensuales que contribuirán al mejoramiento de sus condiciones de vida , lo cual no ha sido posible debido a que fueron aplicados unos embargos por deudas a su nombre en la cuenta conjunta”</t>
  </si>
  <si>
    <t>No se evidencia a la fecha de la auditoria la realización del cierre financiero a pesar que el dinero fue utilizado y se observó formato recibido a satisfacción, incumpliendo con el instructivo ACCTI-I-003 versión 5 literal 7.14 “Cierre técnico y financiero del proyecto productivo” y con los términos del procedimiento materialización Proyecto Productivo (fecha última acta recibido a satisfacción fue el 12 julio 2019)</t>
  </si>
  <si>
    <t>A la fecha de la auditoria, no se evidencio comité para validación de insumos de cierre del proyecto en donde se observe que se cumplió con los procedimientos de la ANT. Incumpliendo con los términos del procedimiento debido que el formato cierre financiero y técnico se  realizó el 30/12/2022, incumpliendo con el instructivo ACCT-I-003 versión 5 literal 7.15 “Seguimiento a la materialización del subsidio”</t>
  </si>
  <si>
    <t>A la fecha de la auditoria, no se evidencio comité para validación de insumos de cierre del proyecto en donde se observe que se cumplió con los procedimientos de la ANT. Incumpliendo con los términos del procedimiento debido que el formato cierre financiero y técnico se  realizó el 21/10/2022, incumpliendo con el instructivo ACCT-I-003 versión 5 literal 7.15 “Seguimiento a la materialización del subsidio”</t>
  </si>
  <si>
    <t>No se ha efectuado cierre de cuenta, debido a que el beneficiario no se logra ubicar, se evidencia comunicaciones y visitas de campo en donde se evidencia que el beneficiario no se encuentra en el predio y no efectuó la explotación del proyecto productivo, y en el 2019 realizó cesión de predio a persona diferente a su núcleo familiar, se observó memorando N. 20234100101093 de fecha 10 abril 2023 dirigido a Subdirector Administración de Tierras de la Nación, con incumplimiento causales de condición resolutoria para revisión y tramite</t>
  </si>
  <si>
    <t>10, Realizar el Seguimiento a la materialización del subsidio</t>
  </si>
  <si>
    <t>Se evidenció visita de campo de acuerdo con el formato F015 del 26 de noviembre 2020, al igual que el acta 01 del 26 de noviembre 2020, esta visita de campo se efectuó al año después (10/11/2019) en donde se observó que en la visita técnica de seguimiento en las observaciones o recomendaciones, la señora Martha Niris Solarte Yela, una de las beneficiarias del proyecto quien no asiste al predio, se encuentra viviendo en el Putumayo y según manifiestan los demás beneficiarios, es profesora pensionada, además que no tiene vocación agropecuaria, estando las plantas de aguacate sembradas en mal estado y a punto de perderse, situación que es necesario profundizar por parte del área jurídica de la ANT, para ver si la señora podría o no ser beneficiaria del subsidio integral de tierras adjudicado, amparándose para ello en su condición de ser víctima de desplazamiento. Así mismo, se dejó continuar con el cuidado del aguacate sembrado, efectuando las labores de poda, desyerba y fertilización y aprovechar el área restante que tiene cada familia dentro de su parcela, no se observa más visitas por parte de la ANT, para efectuar los seguimientos periódicos de los proyectos ya cerrados, tampoco se observó documentos comunicando  o transfiriendo el caso a la Oficina Jurídica para verificar las obligaciones del beneficiario del subsidio del proyecto productivo de acuerdo con la condición resolutoria.</t>
  </si>
  <si>
    <t xml:space="preserve">Se evidenció formato de visita de campo de fecha 19 mayo 2022, con registros fotográficos, en donde se informa que se está cumpliendo con el proyecto productivo, sin embargo, se sugiere que se sigan con las visitas periódicas durante el término de la condición resolutoria con el propósito de verificar el cumplimiento de las actividades propuestas en los proyectos productivos y en las normas establecidas.
</t>
  </si>
  <si>
    <t>No se evidencio visita de campo para verificar el cumplimi9ento de las obligaciones del beneficiario de acuerdo con la condición resolutoria y la adecuada explotación del predio de acuerdo con el proyecto productivo. Adicionalmente, es un proyecto que no se observó comité de seguimiento de comité de compras y se observó debilidades en la aprobación del comité de compras, el pago se efectuó en efectivo, y no se evidenció registro fotográfico de los recibido a satisfacción de los bienes y servicios.</t>
  </si>
  <si>
    <t>Se observó formato F-015 del 24 noviembre 2020, donde se observa revisión de la implementación del proyecto productivo, y Validación de los avances del proyecto a un año establecimiento. Se observa cumplimiento y compromiso de las 4 familias, se observa registro fotográfico, así mismo se observó acta del 24 noviembre 2020 del resultado de la visita. Sin embargo, esta información no se observa en el expediente físico incumpliendo con el instructivo ACCTI-i-003 numeral 9 “Información documental”</t>
  </si>
  <si>
    <t>Se observó visita de campo del día 27 octubre 2021, en donde se evidenció desarrollo de la actividad productiva y que se está cumpliendo las obligaciones del beneficiario, con evidencia fotográfica, así mismo, se observó acta de visita de campo.</t>
  </si>
  <si>
    <t>No se evidenció visita de campo, a la fecha de la auditoria para efectuar seguimiento al cumplimiento de los beneficiarios (35 familias) y verificar la condición resolutoria, incumpliendo con el ACCTI-I-003 versión 5 numeral 7.15” Seguimiento a la materialización de subsidios”, en donde, el propósito de esta actividad, es verificar y validar el correcto avance en la ejecución del proyecto productivo desde la realización del diagnóstico hasta su cierre técnico y financiero, así como, verificar la debida explotación del predio según los lineamientos normativos a que refiere la Ley 160 de 1994 en su Artículo 25, y el Decreto Ley 902 del 2017.</t>
  </si>
  <si>
    <t>No se evidencia visita de campo, para verificar que se encuentra instalando y en ejecución del proyecto productivo, así mismo para el seguimiento del cumplimiento de las obligaciones de los 37 beneficiarios y de la condición resolutoria, por otra parte, para verificar el compromiso que se dejó en el acta del 25/11/2018 visita de inspección ocular de semovientes en donde "el beneficiario se compromete a realizar la inscripción del predio en el ICA" incumpliendo con el ACCTI-I-003 versión 5 numeral 7.15” Seguimiento a la materialización de subsidios”, en donde, el propósito de esta actividad, es verificar y validar el correcto avance en la ejecución del proyecto productivo desde la realización del diagnóstico hasta su cierre técnico y financiero, así como, verificar la debida explotación del predio según los lineamientos normativos a que refiere la Ley 160 de 1994 en su Artículo 25, y el Decreto Ley 902 del 2017.</t>
  </si>
  <si>
    <t>No se evidenció visita de campo, en donde se validara la viabilidad de los animales (Gallinas y semovientes), para su compra, adicionalmente, no se evidencia visita de campo para validar cumplimiento del proyecto productivo (7.5 HAS siembra  de CACAO - PLATANO - MADERABLES - 597 Gallinas ponedoras y 597 pollos de engorde  y los semovientes), debido que los registros fotográficos no se puede determinar si corresponde al terreno de los beneficiarios y no es posible verificar la siembra de cacao, plátano no se observa fotos de los semovientes. Además, para el seguimiento del cumplimiento de las 37 familias beneficiarias del proyecto productivo. incumpliendo con el ACCTI-I-003 versión 5 numeral 7.15” Seguimiento a la materialización de subsidios”, en donde, el propósito de esta actividad es verificar y validar el correcto avance en la ejecución del proyecto productivo desde la realización del diagnóstico hasta su cierre técnico y financiero, así como, verificar la debida explotación del predio según los lineamientos normativos a que refiere la Ley 160 de 1994 en su Artículo 25, y el Decreto Ley 902 del 2017.</t>
  </si>
  <si>
    <t>No se evidencia visita de campo, para verificar que se encuentra instalando y en ejecución del proyecto productivo, así mismo para el seguimiento del cumplimiento de las obligaciones de los beneficiarios y de la condición resolutoria, incumpliendo con el ACCTI-I-003 versión 5 numeral 7.15” Seguimiento a la materialización de subsidios”, en donde, el propósito de esta actividad, es verificar y validar el correcto avance en la ejecución del proyecto productivo desde la realización del diagnóstico hasta su cierre técnico y financiero, así como, verificar la debida explotación del predio según los lineamientos normativos a que refiere la Ley 160 de 1994 en su Artículo 25, y el Decreto Ley 902 del 2017.</t>
  </si>
  <si>
    <t>No se evidencia visita de campo del predio para verificar el estado actual del mismo, compromisos que se dejaron en el acta del 7/12/2020.</t>
  </si>
  <si>
    <t>Se evidencio visita del 25 octubre 2018 en donde se observó ejecución financiera del 69%, avance fisico del proyecto 0%, no se ha iniciado la Se observó informe de visita del 30/10/2019 en donde No se evidencia ningún tipo de explotación en el predio y al parecer está abandonado hace varios meses, algunos beneficiarios vecinos manifiestan que los bienes adquiridos en el comité de compras los vendió, e incluso estaba negociando el predio. Visita del 6/10/2022 en donde No se encontró al beneficiario en el predio ya que desde el 2019 realizó cesión del predio a una persona diferente de su núcleo familiar. se observó memorando N. 20234100101093 de fecha 10 abril 2023 dirigido a Subdirector Administración de Tierras de la Nación, con incumplimiento causales de condición resolutoria para revisión y tramite</t>
  </si>
  <si>
    <t>a).Se observó debilidades en los controles del comité de compras incumpliendo con el instructivo ACCTI-I-003 versión 5 numeral 7.11 “comité de compras” así; a)Se evidenció diferencia en la cotización del proveedor Surtiabonos el Amigo $2.773.000 y el valor de los formatos evaluación de proveedores y plan de compras $3.254.000, b) Se evidenció en la cotización del proveedor de material vegetal-viveros La Ceiba el número de registro del ICA, sin embargo no se evidenció certificado y/o Resolución ICA, c) Se observó presentación de dos cotizaciones para cada una de las siguientes clasificaciones agro insumos, maquinaria y equipo, material vegetal y no se observó en el formato “Evaluación de proveedores” la justificación de no obtener 3 cotizaciones, d) Los proveedores Agro Repuestos Garcia Vivero y la Ceiba no se observó consecutivo de cotización, Surtiabonos el Amigo no se observa NIT de la empresa en la cotización.
b).No se observó acta de las gestiones administrativas para pagos a proveedores. Se observó debilidades en el cumplimiento del instructivo ACCTI-I-003 versión 5 numeral 7.12.1 “pago a proveedores” debido a que en el acta de comité compras se aprobó que el pago a proveedores se realizará por medio de modalidad de transferencia electrónica de fondos, y no a través de cheque de gerencia, se evidenció en los extractos bancarias los retiros en efectivo por talonario de los valores de las facturas de los proveedores.
c).Se incumpliendo con el instructivo ACCTI-I-003 versión 5 numeral 7.13 “Entrega y recibido a satisfacción de bienes y servicios”, debido a que se observó el formato ACCT-F-014 debidamente firmado, sin embargo, no se evidenció registros fotográficos, con el cual se garantiza que las entregas se efectuaron en los términos pactados al momento de la compra cumplen con todo lo estipulado en la negociación.
d).En diciembre 2020 se efectuó el cierre técnico y financiero y hasta la fecha de la de auditoria no se evidenció la visita de campo para revisar el cumplimiento de las obligaciones del beneficiario con la materialización del subsidio. Adicionalmente, no se evidenció dentro del proceso materializado la evidencia fotográfica de los insumos ni el desarrollo del proyecto productivo. Se sugiere, efectuar visita de seguimiento con el propósito de verificar el cumplimiento del proyecto productivo.</t>
  </si>
  <si>
    <t>Proyecto cerrado, se evidenció cumplimiento del procedimiento y del instructivo, sin embargo, se sugiere continuar efectuando las visitas periódicas durante el tiempo de la condición resolutoria, con el propósito de hacer seguimiento al cumplimiento de las obligaciones de los beneficiarios del proyecto.</t>
  </si>
  <si>
    <t>Se observó debilidades en el control de la materialización del proyecto productivo, incumpliendo con el instructivo “Materialización del apoyo a la implementación del proyecto productivo” de la siguiente forma:
a)	No se evidenció en el sistema SIT ni en el expediente físico los formatos para estructurar participativamente el proyecto productivo y elaborar el plan de inversión y de pagos (Reunión de estructuración participativa, ACCTI-F-019 Estructuración Participativa de Proyectos Productivos, ACCTI-F-011 Plan Inversión y Pagos), incumpliendo así con el instructivo ACCTI-I003 versión 5 y el procedimiento de materialización de subsidios.
b)	Se observó tres comités de compras en donde se evidenció las siguientes debilidades: Acta de comité de compras del 24 mayo 2019 sin firma, en donde aprueba $25.640.000 con el proveedor MECOL, Acta del 8/11/2018 sin firma, en donde aprueban por $303.655.500, adicionalmente, en la cotización para la compra de 935 ovejas hembras y 37 machos a Josefa Fernández por $206.005.000, no se evidenció respectivo registro de vacunación del ICA, y aportar la ficha técnica con las características de los animales respecto a la calidad y condiciones versus los requerimientos del proyecto para ser verificados al momento de la entrega. Incumpliendo con el instructivo ACCTI-I-003 versión 4. Es de aclarar, que tampoco se evidenció registro vacunación en la documentación de la entrega de los bienes ni en la visita ocular realizada por la ANT acta del 25/11/2018
No se evidenció comité de seguimiento al comité de compras del 22 agosto 2018 y del 8/11/2018, Incumpliendo con el ACCTI-I-003 versión 4 numeral 6.3“Comité de Seguimiento”, tiene como objetivo velar por el cumplimiento de cada una de las etapas del apoyo a la implementación del proyecto productivo, en términos de transparencia y legalidad, adicionalmente, debido que el acta del 8/11/2018 aprobado por valor de $303.655.500 se encuentra sin firma.
d)	No se evidencio registro fotográfico en las actas de recibido a satisfacción de la entrega de la compra de los 935 ovejas hembra y 37 machos, tampoco se evidenció la guía interna de movilización por el ICA, ni el acta de entrega de los 335 hembras y 37 machos, incumpliendo con el A ACCTI-I-003 versión 4 
e)	No se evidencia a la fecha de la auditoria la realización del cierre financiero a pesar que el dinero fue utilizado y se observó formato recibido a satisfacción, incumpliendo con el instructivo ACCTI-I-003 versión 5 literal 7.14 “Cierre técnico y financiero del proyecto productivo” y con los términos del procedimiento materialización Proyecto Productivo (fecha última acta recibido a satisfacción fue el 12 julio 2019).
f)	No se evidencia visita de campo, para verificar que se encuentra instalando y en ejecución del proyecto productivo, así mismo para el seguimiento del cumplimiento de las obligaciones de los 37 beneficiarios y de la condición resolutoria, por otra parte, para verificar el compromiso que se dejó en el acta del 25/11/2018 visita de inspección ocular de semovientes en donde "el beneficiario se compromete a realizar la inscripción del predio en el ICA" incumpliendo con el ACCTI-I-003 versión 5 numeral 7.15” Seguimiento a la materialización de subsidios”, en donde, el propósito de esta actividad, es verificar y validar el correcto avance en la ejecución del proyecto productivo desde la realización del diagnóstico hasta su cierre técnico y financiero, así como, verificar la debida explotación del predio según los lineamientos normativos a que refiere la Ley 160 de 1994 en su Artículo 25, y el Decreto Ley 902 del 2017.</t>
  </si>
  <si>
    <t>Se observó debilidades en la materialización del proyecto productivo de la siguiente forma:
a) Se observa incumplimiento del instructivo ACCT-I-003, y debilidades en la aprobación del comité de compras del 17 mayo 2022, debido a que no se evidenció, para las aves de postura el certificado de vacunación, así mismo, no se evidencia registro fotográfico de los 20 semovientes y no hay una visita de campo para efectuar la viabilidad de los animales aprobados para la compra.
b) En la entrega de recibido a satisfacción, tampoco se evidencia el certificado de vacunación de las aves de postura, tampoco se evidencia el registro fotográfico de la compra de los semovientes ni la guía interna de movilización del ICA, no se observa la factura o cuenta de cobro del señor Marco Antonio Grass por compra de 10 semovientes (Cebu).
c)Se efectuó entrega de bienes y servicios en julio 2022 y a la fecha de la auditoria no se observó que se hubiere efectuado comité de compras para la utilización de los $12.017.962 del saldo por utilizar del proyecto productivo.
d)No se evidenció visita de campo, en donde se validara la viabilidad de los animales (Gallinas y semovientes), para su compra, adicionalmente, no se evidencia visita de campo para validar cumplimiento del proyecto productivo (7.5 HAS siembra de CACAO - PLATANO - MADERABLES - 597 Gallinas ponedoras y 597 pollos de engorde  y los semovientes), ni el seguimiento a las obligaciones de los 37 beneficiarios y cumplimiento de la condición resolutoria.</t>
  </si>
  <si>
    <t>Proyecto se encuentra en términos, se observó den el mes de abril de 2021, solicitud de desembolso del proyecto productivo por medio del memorando N. 20214100056043 del 18 marzo de 2021 y acta de aprobación comité de compras con fecha 4/05/2023</t>
  </si>
  <si>
    <t>Se observó carta del Banco Agrario del 21 de mayo 2018, en donde comunica que la cuenta se encuentra cerrada durante la vigencia 2016, así mismo, se observó acta del 22 marzo de 2023 en donde el comité de seguimiento SATZF informa que  el proyecto fue materializado en su totalidad por el INCODER, no quedando actividades adicionales para lograr dicho objetivo en cabeza de la SATZF, situación que conlleva a dar por sentado el cierre del expediente del proyecto S-CUN-001 SIDRA2014 y aprobar el archivo del mismo.</t>
  </si>
  <si>
    <t>A la fecha de la auditoria, no se evidencio comité para validación de insumos de cierre del proyecto en donde se observe que se cumplió con los procedimientos de la ANT. Incumpliendo con los términos del procedimiento debido que el formato cierre financiero y técnico se  realizó el 30/12/2022, incumpliendo con el instructivo ACCT-I-003 versión 5 literal 7.15 “Seguimiento a la materialización del subsidio”
No se evidencia visita de campo, para verificar que se encuentra instalando y en ejecución del proyecto productivo, así mismo para el seguimiento del cumplimiento de las obligaciones de los beneficiarios y de la condición resolutoria, incumpliendo con el ACCTI-I-003 versión 5 numeral 7.15” Seguimiento a la materialización de subsidios”, en donde, el propósito de esta actividad, es verificar y validar el correcto avance en la ejecución del proyecto productivo desde la realización del diagnóstico hasta su cierre técnico y financiero, así como, verificar la debida explotación del predio según los lineamientos normativos a que refiere la Ley 160 de 1994 en su Artículo 25, y el Decreto Ley 902 del 2017.</t>
  </si>
  <si>
    <t>No se evidenció comité de seguimiento al comité de compras del 13 noviembre 2019 Incumpliendo con el ACCTI-I-003 versión 5 numeral 7.7 “Comité de Seguimiento”, tiene como objetivo velar por el cumplimiento de cada una de las etapas del apoyo a la implementación del proyecto productivo, en términos de transparencia y legalidad.
Incumplimiento de los términos del procedimiento materialización subsidios proyecto productivo, debido que, a la fecha de la auditoria, no se evidencia comité de seguimiento para validación de insumos de cierre del proyecto, a pesar de que se efectuó informe de cierre técnico y financiero el 21 octubre 2022 y extracto con valor cero, así mismo se observó acta de entrega de bienes de fecha 19/12/2019. Incumpliendo con los términos del procedimiento debido que el formato cierre financiero y técnico se realizó el 21/10/2022, incumpliendo con el instructivo ACCT-I-003 versión 5 literal 7.15 “Seguimiento a la materialización del subsidio”
No se evidencia visita de campo, para verificar que se encuentra instalando y en ejecución del proyecto productivo, así mismo para el seguimiento del cumplimiento de las obligaciones de los beneficiarios y de la condición resolutoria, incumpliendo con el ACCTI-I-003 versión 5 numeral 7.15” Seguimiento a la materialización de subsidios”, en donde, el propósito de esta actividad, es verificar y validar el correcto avance en la ejecución del proyecto productivo desde la realización del diagnóstico hasta su cierre técnico y financiero, así como, verificar la debida explotación del predio según los lineamientos normativos a que refiere la Ley 160 de 1994 en su Artículo 25, y el Decreto Ley 902 del 2017.</t>
  </si>
  <si>
    <t>Se observó acta de fecha 7/12/2020 acompañamiento caso especial, en la reunión con los beneficiarios se les informa el valor del subsidio por $9.120.000 más gastos notariales de $616.000 que fueron transferidos a la cuenta conjunta el 9/03/2016 a nombre del beneficiario señor Ermencio Cerón Gonzalez y Arnulfo Polanco Ramirez Director Técnico del Incoder-Huila, igualmente le informaron que el día 23/11/2016 en la sucursal del Banco municipio de la Plata -Huila se hace retiro total de los recursos que se encontraban en la cuenta por $9.752.541 y que la cuenta se encuentra cancelada.
En el sistema SIT y expediente físico no se evidencia ningún documento de materialización del subsidio, excepto el acta de fecha 7/12/2020 acompañamiento caso especial. Tampoco se evidenció oficios en donde se inicie trámite de investigación correspondiente para aclarar la situación y tomar las medidas correspondientes, así mismo, no se evidencia visita de campo del predio para verificar el estado actual del mismo, compromisos que se dejaron en el acta del 7/12/2020.</t>
  </si>
  <si>
    <t>Proyecto se encuentra en términos, no se ha efectuado a desarrollar el procedimiento, se observó memorando de solicitud de desembolso N.20234100019183 del 9 febrero 2023, el 22 de diciembre 2022 se observó los documentos para solicitud de desembolso</t>
  </si>
  <si>
    <t>Se observó memorando N. 20234100101093 de fecha 10 abril 2023 dirigido a Subdirector Administración de Tierras de la Nación, con incumplimiento causales de condición resolutoria para revisión y tramite: visita del 30/10/2019 en donde informan “trató de contactar al beneficiario para reiterarle la importancia de explotar de forma directa y responsable el predio; que evidencie el cumplimiento de las actividades programadas en el plan de inversión; evitando el inicio de la aplicación de la condición resolutoria; pero no fue posible ubicarlo. No se evidencia ningún tipo de explotación en el predio y al parecer está abandonado hace varios meses, algunos beneficiarios vecinos manifiestan que los bienes adquiridos en el comité de compras los vendió, e incluso estaba negociando el predio”; visita del 6/10/2022 en donde informan “No se encontró al beneficiario en el predio ya que desde el 2019 realizó cesión del predio a una persona diferente de su núcleo familiar”. Quedando un saldo en la cuenta de $ 4.135.130 debido que no se ejecutó pagos de las plántulas de Marañón y excedente de la cuenta por intereses</t>
  </si>
  <si>
    <t xml:space="preserve">Se observa que el desembolso del proyecto productivo en la cuenta controlada fue efectuado el 09 de marzo de 2016 y la estructuración participativa del proyecto productivo no fue realizada, no se evidencia INTI-F-008 Forma para Elaboración Acta de Reunión, INTI-F-009 Forma Listado de Asistencia, ACCTI-F-019 Estructuración Participativa de Proyectos Productivos, ACCTI-F-011 Plan Inversión y Pagos como soportes para el desarrollo de la actividad de acuerdo al Procedimiento ACCTI-P-017 V4 del 12 de Abril de 2018, por lo anterior es una actividad no cumplida.
</t>
  </si>
  <si>
    <t xml:space="preserve">Se observa que el desembolso del proyecto productivo en la cuenta controlada fue efectuado el 28 de Septiembre de 2018  y ACCTI-F-019 Formulación participativa de Proyecto Productivo fue realizada el 21 de Junio de 2018 tres meses antes del desembolso para para Sistema agrícola de producción de café y plátano "el porvenir" en el predio el vergel del municipio de Anserma Caldas, no es posible establecer el cumplimiento del tiempo fijado para la ejecución de la tarea N. 2 "Estructurar participativamente el proyecto productivo y elaborar el plan de inversión y de pagos", toda vez que, no se dispone de una traza de una fecha exacta en la que inicie esta actividad después de tener los recursos desembolsados en la cuenta controlada. 
Los resultados esperados fueron la siembra de 800 colinos de plátano a octubre del 2018, siembra de 2000 árboles de café a noviembre del 2018 y la construcción de un beneficiadero con cuarto de almacenamiento a septiembre del 2018 junto con la fertilización de 2 hectáreas de café a septiembre del 2018
ACCTI-F-011 Plan Inversión y Pagos: De acuerdo al plan de inversión y cronograma se evidencia que el subsidio del proyecto productivo es por 11.500.000 y la comunidad coloca 6.000.000 de pesos para un total de 17,500,000 pesos, no tiene fecha de creación y es ilegible.
Así mismo, no se evidencia INTI F-008 y 009 Actas de reunión y asistencia
</t>
  </si>
  <si>
    <t xml:space="preserve">Se observa que el desembolso del proyecto productivo en la cuenta controlada fue efectuado el 19 de Julio de 2018 y la estructuración participativa con fecha 27 de abril de 2018. No es posible establecer el cumplimiento del tiempo fijado para la ejecución de la tarea N. 2 "Estructurar participativamente el proyecto productivo y elaborar el plan de inversión y de pagos", toda vez que, no se dispone de una traza de una fecha exacta en la que inicie esta actividad después de tener los recursos desembolsados en la cuenta controlada.
Se evidencia ACCTIF-011 Plan de Inversión y cronograma 125, ACCTI-F-019 Formulación-participativa de Proyecto Productivo de fecha 27 de abril del 2018 para el proyecto productivo que es realizado en el predio Paramillo 2 de la vereda San Francisco municipio de Linares Nariño por un valor de 5.407.524 según resolución para el sostenimiento de 1.16 hectáreas de caña panelera. 
Así mismo no se evidencia INTI-F-008 Forma para Elaboración Acta de Reunión, ni tampoco se evidencia INTI-F-009 Forma Listado de Asistencia para la estructuración participativa, tampoco se evidencia documentos en la carpeta física ni en ORFEO.
</t>
  </si>
  <si>
    <t xml:space="preserve">
La OCI observa que no hay evidencia del ACCTI-F-011 Plan Inversión y Pagos, ACCTI-F-018 Valoración a la Estructuración del Proyecto Productivo, ACCTI-F-019 Estructuración Participativa de Proyectos Productivos como soportes para el desarrollo de la Actividad 3 - Realizar la valoración integral a la estructuración participativa del proyecto productivo de acuerdo al instructivo ACCTI-I-003 V4 31 julio 2018 y el Procedimiento ACCTI-P-017 V4 del 12 de Abril de 2018, por lo tanto se considera como una actividad no cumplida</t>
  </si>
  <si>
    <t>INTI-F-008 y 009 Acta aprobación Comité de Compras realizado el 27 de julio de 2018
ACCTI-F-012 Evaluacion y selección provedores fue realizada el  26 de Julio de 2018 para Siembra y sostenimiento de 1. 3 hectáreas hasta llegar a 4 hectáreas de Lulo varíedad Castilla con manejo sostenible en el departamento de Boyacá municipio Almeida vereda el Rosal predio el chital, 
ACCTI-F-013 Plan de Compras y Se escoge como proveedor Agropecuaria la Parcela
Se evidencia 3 cotizaciones.</t>
  </si>
  <si>
    <t>9.Proyecto: S-SAN-110 SIRA 2018
Exp:201841009713400045E
Verificado por: Diana Bernal 
Proyecto Productivo: Ganadería doble propósito en tres hectáreas, bajo sistema silvopastoril, con pastos mejorados tipo Brachiaria sp, en asocio con mataratón. Componente de avicultura, 198 gallinas ponedoras en semiconfinamiento
Instructivo  ACCTI-I-003 V6 del 01 septiembre 2022.
Procedimiento  ACCTI-P- 017 V6 05 Sept 2022</t>
  </si>
  <si>
    <t>12.Proyecto: P-NAR-128 PACTO AGRARIO 
Exp:201841009713600075E
Verificado por: Diana Bernal 
Proyecto Productivo: Sostenimiento de 1.16 hectáreas de caña panelera y Adquisición de semoviente(caballo de carga color negro)
Instructivo ACCTI-I-003  V3  27 Abril  2018</t>
  </si>
  <si>
    <t xml:space="preserve">Proyecto Cerrado 
Proyecto adjudicado de acuerdo a la resolución Resolución 1305 de 21 septiembre de 2017  donde se evidencia que los beneficiarios son  1 Familia  con valor en el apoyo de Implementación al Proyecto Productivo de 8,624,000 y GN 616,000, en el predio en el departamento del Putumayo-Municipio Valle del Guamuez- Vereda la Isla-Predio Santa Elena para  Implementar un sistema de ganadería de ceba mediante la adquisición de 7 bovinos destetos, además del mejoramiento de praderas mediante procesos de rotación y división de potreros, en el predio Santa  Elena del municipio del Valle del Guamuez.
Debilidadades encontradas:
En Actas de liquidación Notaria no hay documento con información, adjuntaron hoja en blanco
Actividad 2:El desembolso del proyecto productivo en la cuenta controlada fue efectuado el 05 de Julio de 2019  y la estructuración participativa del proyecto productivo fue realizada el 12 de septiembre de 2019 dos meses después del desembolso, no es posible establecer el cumplimiento del tiempo fijado para la ejecución de la tarea N. 2 "Estructurar participativamente el proyecto productivo y elaborar el plan de inversión y de pagos", toda vez que, no se dispone de una traza de una fecha exacta en la que inicie esta actividad después de tener los recursos desembolsados en la cuenta controlada, por lo anterior es una actividad cumplida parcialmente de acuerdo al instructivo ACCTI-I-003  V4  31 julio 2018 y al Procedimiento ACCTI-P-017 V4 del 12 de Abril de 2018
Actividad 3: De acuerdo a la fecha de estructuración participativa del proyecto de fecha 12 de septiembre de 2019, la Actividad 3-Realizar la valoración integral a la estructuración participativa del proyecto productivo fue planificada para finalización a más tardar el 15 de septiembre de 2019, sin embargo se evidencia que el ACCTI-F-018 Aprobación Valoración a la estructuración del Proyecto Productivo se realizó el 10 de octubre de 2019,  fuera de los tiempos estipulados en el procedimiento ACCTI-P-017 V4 del 12 de abril de 2018.
Actividad 6:Debilidad en los soportes de pago a proveedores ya que de acuerdo al instructivo ACCTI-I-003 V4 31 julio 2018 Numeral 13, los pagos se cancelarán a través de cheques de gerencia y se dejara consignado en el acta de la Actividad 6 INTI-F-008 Forma Para Elaboración Acta de Reunión, copia de la imagen legible del cheque, con los datos del proveedor, el concepto de pago, el valor, número de cheque y lo anterior no se realizó, no hay evidencia o soportes para la actividad
</t>
  </si>
  <si>
    <t xml:space="preserve">
Proyecto Productivo adjundicado de acuerdo a la Resolución 26760 del 06 dic 2021 a 2 Familias para el sostenimiento de 4 hectáreas de cultivo de café variedad Colombia y Castilla, en asocio con los cultivos de lulo y frijol como estrategia económica para dos familias campesinas del predio El paraíso de la vereda boquerón municipio de Colombia departamento del Huila, no se evidencia cierre del mismo puesto que solo se evidencia gestión hasta la 4. Actividad. Para la actividad 5- Realizar comité de seguimiento al comité de compras, para la actividad 6 Gestiones Administrativas, Actividad 7. Acompañar la entrega y recibo a satisfacción de bienes y servicios, Actividad 8 Cierre Técnico, Actividad 9 Comité de seguimiento para el cierre del Proyecto, no se evidencia documentación como soporte de acuerdo al Instructivo ACCTI-I-003  V5  30 julio 2019
A la fecha de verificación de la auditoria a saber 23 de junio del 2023, no se evidencia que el comité de seguimiento haya realizado alguna gestión tendiente al requerimiento Actividad 5- Realizar comité de seguimiento al comité de compras -Resultado emitido por el Comité de Seguimiento de la SATZF (Correo de Aprobación/No Aprobación del comité de compras al profesional del equipo Técnico), incumpliendo su objetivo de velar por el cumplimiento de cada una de las etapas del apoyo a la implementación del proyecto productivo, en términos de transparencia y legalidad de conformidad con el instructivo ACCTI-I-003.
</t>
  </si>
  <si>
    <t>Proyecto Cerrado
Proyecto adjudicado de acuerdo a la resolución Resolución 160 de 13 de octubre de 2016  donde se evidencia que los beneficiarios son 1 Familia con valor en el apoyo de Implementación al Proyecto Productivo de $8,820,000  en el predio El chital-Vereda Rosal Municipio de Almeida del Departamento de Boyacá, para Siembra y sostenimiento de 1. 3 hectáreas hasta llegar a 4 hectáreas de Lulo variedad Castilla con manejo sostenible en el departamento de Boyacá municipio Almeida vereda el Rosal predio el chital.
Debilidades: 
Actividad 2:La OCI evidencia que no hay soporte de INTI-F-008 Forma para Elaboración Acta de Reunión, INTI-F-009 Forma Listado de Asistencia, ACCTI-F-019 Estructuración Participativa de Proyectos Productivos es completamente ilegible. Solo se evidencia como parte de la actividad el ACCTI-F-011 Plan de Inversión y Cronograma. De acuerdo al Instructivo ACCTI-I-003 V3  27 Abril 2018 Item9.3.1 "taller de formulación actualización o reformulación participativa del proyecto" y el Procedimiento ACCTI-P-017 V3 2 Enero de 2018  la actividad no se cumple.
Actividad 3: La OCI observa que de acuerdo a la revisión en SIT y en la carpeta Física, no es posible determinar la fecha de finalización de la actividad 3- Realizar la valoración integral a la estructuración participativa del proyecto productivo, ya que la estructuración participativa es completamente ilegible, así mismo no se evidencia  la forma ACCTI-F-018 Valoración a la Estructuración del Proyecto Productivo de acuerdo al Item 10 "Valoración Integral del Proyecto Productivo" del Instructivo ACCTI-I-003 V3 27 abril 2018 y el Procedimiento ACCTI-P-017 V3 2 enero de 2018 la actividad no se cumple.
Actividad 6: Debilidad en los soportes de pago a proveedores ya que de acuerdo al instructivo ACCTI-I-003 V3 Instructivo Ítem 10 PUNTO C indica que los pagos se realizan con cheques de Gerencia y en el acta  INTI-F-008 Forma Para Elaboración Acta de Reunión, debe quedar consignada copia de la imagen legible del cheque, con los datos del proveedor, el concepto de pago, el valor, número de cheque y lo anterior no se realizó, no hay evidencia o soportes para la actividad, por lo tanto, es una actividad Incumplida de acuerdo al  Instructivo ACCTI-I-003  V3  27 Abril 2018.
Actividad 7: La OCI evidencia ACCTI-F-014 Acta de entrega de bienes recibidos a satisfacción con fecha 12 de septiembre de 2018, sin embargo, no se evidencia registro fotográfico, requisito para la actividad, por lo tanto, es una actividad no cumplida de acuerdo al ACCTI-I-003</t>
  </si>
  <si>
    <t xml:space="preserve">Proyecto Productivo Abierto Café
Proyecto adjudicado de acuerdo a la resolución  4875 del 15 de abril de 2021   donde se evidencia 1 Familia beneficiaria para el proyecto productivo Sostenimiento de 1,5 has. de cultivo de café variedad Colombia y castilla, en asocio con los cultivos de plátano y aguacate, como estrategia económica para una familia campesina del predio primaveral - lote b, de la vereda las mercedes, municipio de Santa María, Departamento del Huila., con las siguientes debilidades:
Actividad 4: La OCI observa que las cotizaciones no tienen documentos de soporte (RUT) como lo indica el numeral 7.11. COMITÉ DE COMPRAS- “Las cotizaciones de proveedores del régimen simplificado deben venir soportadas por la copia del RUT” incumpliendo su objetivo de velar por el cumplimiento de cada una de las etapas del apoyo a la implementación del proyecto productivo, en términos de transparencia y legalidad de conformidad con el instructivo del instructivo ACCTI-I-003 V5 del 30 julio 2019 y el procedimiento ACCTI-P-017 V5 30 julio 2019.
Actividad 6: La OCI observa que el proyecto se encuentra abierto, no ejecutado, ya que solo tiene documentación como soporte hasta la actividad 4. Realizar el comité de compras. Así mismo no se evidencia soportes que den la continuidad en la ejecución del proyecto, No hay soportes en la Actividad 5  - Realizar comité de seguimiento al comité de compras, 6. Actividad - Realizar las gestiones administrativas de pago a proveedores (INTI-F-008 Forma Para Elaboración Acta de Reunión ni INTI-F-009 Forma Listado de Asistencia), 7. Acompañar la entrega y recibo a satisfacción de bienes y servicios, 8. Tramitar insumos de cierre técnico y financiero etapa de apoyo implementación del proyecto productivo subsidio SIT, SIDRA y SIRA, 9. Realizar comité de seguimiento para validación de insumos de cierre del proyecto, 10. Realizar el seguimiento a la materialización del subsidio, no se evidencia que  el comité de seguimiento haya realizado alguna gestión tendiente a los requerimientos de cada una de las actividades, incumpliendo su objetivo de velar por el cumplimiento de cada una de las etapas del apoyo a la implementación del proyecto productivo, en términos de transparencia y legalidad de conformidad con el instructivo ACCTI-I-003  V5  30 julio 2019
Actividad 8: La OCI no evidencia ACCTI-F-017 forma cierre técnico y financiero, certificación bancaria de cierre de cuenta individual de manejo conjunto o extracto bancario o el documento que expida la entidad bancaria cuyo significado y fecha sea equivalente al cierre ni Extracto de la cuenta bancaria individual de manejo conjunto con saldo de la cuenta en cero pesos ($0), ni ACCTI-F-016 forma control de saldos para realizar el cierre del proyecto, así mismo, no se evidencia que el comité de seguimiento haya realizado alguna gestión tendiente al requerimiento del cierre técnico financiero de este proyecto a la UGT, incumpliendo su objetivo de velar por el cumplimiento de cada una de las etapas del apoyo a la implementación del proyecto productivo, en términos de transparencia y legalidad de conformidad con el instructivo ACCTI-I-003. 
</t>
  </si>
  <si>
    <t>ACCTI-F-016 Control de saldos-895 con fecha 17 de abril de 2023 se evidencia que la cuenta queda en cero
ACCTI-F-017 Cierre técnico y Financiero con fecha 20 de abril de 2023 se  hace aprobación del cierre técnico y financiero 
Se adjunta certificación bancaria de cierre, extracto bancario en cero</t>
  </si>
  <si>
    <t xml:space="preserve">Proyecto Cerrado
Proyecto adjudicado de acuerdo a la resolución 7628 del 31  Octubre de  2018 donde se evidencia que los beneficiarios son 2 Familias con valor en el Apoyo  de Implementación  al Proyecto Productivo de  $8,624,000 y    Gastos Notariales $1,232,000 para Sostenimiento de 2 hectáreas de café y 1 hectárea de aguacate, teniendo  debilidades  en:
Actividad 2: La OCI evidencia actividad cumplida parcialmente puesto que esta el formato de la estructuración pero no se encuenta el acta del plan de Inversión ni el acta de la Estructuración Participativa
Actidad 3: Los tiempos de la valoración estan fuera de los estipulados de acuerdo con el procedimiento ACCTI-P-017 V4 del 12 de Abril de 2018. 
Actividad 6: Debilidad en los soportes de pago a proveedores ya que de acuerdo al instructivo ACCTI-I-003 V4 31 julio 2018 Numeral 13, los pagos se cancelarán a través de cheques de gerencia y se dejara consignado en el acta INTI-F-008 Forma Para Elaboración Acta de Reunión copia de la imagen legible del cheque, con los datos del proveedor, el concepto de pago, el valor, número de cheque y lo anterior no se realizó, por tanto se tiene como actividad no cumplida.
Actividad 10:La OCI no evidenció visita de campo, a la fecha de la auditoria para efectuar seguimiento al cumplimiento de los beneficiarios (2 familias) y verificar la condición resolutoria, incumpliendo con el ACCTI-I-003 ” Seguimiento a la materialización de subsidios”, en donde, el propósito de esta actividad, es verificar y validar el correcto avance en la ejecución del proyecto productivo desde la realización del diagnóstico hasta su cierre técnico y financiero, así como, verificar la debida explotación del predio según los lineamientos normativos a que refiere la Ley 160 de 1994 en su Artículo 25, y el Decreto Ley 902 del 2017. </t>
  </si>
  <si>
    <t xml:space="preserve">Proyecto Productivo Abierto
Proyecto adjudicado de acuerdo a la resolución   15511 del  08 de OCtubre de 2019 para implementar un sistema ganadero doble proposito con la compra de 15 novillas preñadas y siembra de 9 hectareas de cultivo de maiz, donde se encuentra la debilidad:
Actividad 3: La OCI observa que de acuerdo con la fecha de estructuración participativa del proyecto ACCTI-F-019 Formulación participativa de Proyecto Productivo del 29 de julio de 2021, la Actividad 3 - Realizar la valoración integral a la estructuración participativa del proyecto productivo, es planificada para finalización a más tardar el 01 de agosto de 2021, sin embargo la actividad fue realizada fuera de los tiempos estipulados ya que se realizó hasta el 17 de febrero de 2022, no conforme con el Procedimiento ACCTI-P-017 V5 30 julio 2019.
Actividad 9: El equipo auditor observa que a la fecha de evaluación 23 de junio de 2023 no se ha realizado el comité de seguimiento para la validación de insumos de cierre del proyecto, se evidencia que se encuentran todos los insumos necesarios para el cierre técnico y financiero etapa de apoyo e implementación del proyecto productivo subsidio SIT, SIDRA y SIRA, incumpliendo los tiempos establecidos en el procedimiento ACCTI-P-017 V5 30 julio 2019, el cual indica que después de realizar los trámites correspondientes para realizar el cierre técnico y financiero son 3 días para realizar el comité de seguimiento, se observa ACCTI-F-017 forma cierre técnico y financiero  fue realizado el día 02 de marzo de 2023
Actividad 10: La OCI no evidenció visita de campo, a la fecha de la auditoria para efectuar seguimiento al cumplimiento de los beneficiarios y verificar la condición resolutoria, incumpliendo con el ACCTI-I-003 ” Seguimiento a la materialización de subsidios”, en donde, el propósito de esta actividad, es verificar y validar el correcto avance en la ejecución del proyecto productivo desde la realización del diagnóstico hasta su cierre técnico y financiero, así como, verificar la debida explotación del predio según los lineamientos normativos a que refiere la Ley 160 de 1994 en su Artículo 25, y el Decreto Ley 902 del 2017. 
Se ejecutó un solo comité de compras con el 100% de los recursos asignados por la ANT, pero no se ha hecho el cierre del proyecto,
</t>
  </si>
  <si>
    <t xml:space="preserve">
Proyecto adjudicado de acuerdo a la Resolución 20224100167276 del 28 de Junio de 2022 donde se evidencia 1 Familia beneficiaria para el proyecto productivo  Ganadería doble propósito en tres hectáreas, bajo sistema silvopastoril, con pastos mejorados tipo Brachiaria sp, en asocio con mataratón. Componente de avicultura, 198 gallinas ponedoras en semiconfinamiento donde se evidencian las siguientes debilidades:
Actividad 4:La OCI observa que las cotizaciones no tienen documentos de soporte (RUT) como lo indica el numeral 7.11. COMITÉ DE COMPRAS- “Las cotizaciones de proveedores del régimen simplificado deben venir soportadas por la copia del RUT” incumpliendo su objetivo de velar por el cumplimiento de cada una de las etapas del apoyo a la implementación del proyecto productivo, en términos de transparencia y legalidad de conformidad con el instructivo del instructivo ACCTI-I-003 V6 del 01 septiembre 2022.
Actividad 6: Debilidad en los soportes de pago a proveedores ya que de acuerdo al instructivo ACCTI-I-003, indica que los pagos se realizan con cheques de Gerencia, con los datos del proveedor, el concepto de pago, el valor, número de cheque, no hay evidencia de estos ni tampoco se encuentra en INTI-F-008 Forma Para Elaboración Acta de Reunión ni INTI-F-009 Forma Listado de Asistencia, por lo tanto, es una actividad Incumplida.
Actividad 7: La OCI evidencia ACCTI-F-014 Acta de entrega de bienes recibidos a satisfacción con fecha 12 de abril de 2023, , sin embargo, no se evidencia registro fotográfico, requisito para la actividad, por lo tanto, es una actividad no cumplida de acuerdo al ACCTI-I-003
Actividad 9: El equipo auditor observa que a la fecha de evaluación 23 de junio de 2023 no se ha realizado el comité de seguimiento para la validación de insumos de cierre del proyecto, se evidencia que se encuentran todos los insumos necesarios para el cierre técnico y financiero etapa de apoyo e implementación del proyecto productivo subsidio SIT, SIDRA y SIRA, incumpliendo los tiempos establecidos en el procedimiento ACCTI-P-017 V5 30 julio 2019, el cual indica que después de realizar los trámites correspondientes para realizar el cierre técnico y financiero son 3 días para realizar el comité de seguimiento, se observa ACCTI-F-017 forma cierre técnico y financiero  fue realizado el día 20 de abril de 2023.
Actividad 10:  La OCI no evidenció visita de campo, a la fecha de la auditoria para efectuar seguimiento al cumplimiento de los beneficiarios (1 familia) y verificar la condición resolutoria, incumpliendo con el ACCTI-I-003 ” Seguimiento a la materialización de subsidios”, en donde, el propósito de esta actividad, es verificar y validar el correcto avance en la ejecución del proyecto productivo desde la realización del diagnóstico hasta su cierre técnico y financiero, así como, verificar la debida explotación del predio según los lineamientos normativos a que refiere la Ley 160 de 1994 en su Artículo 25, y el Decreto Ley 902 del 2017. </t>
  </si>
  <si>
    <t xml:space="preserve">Proyecto Productivo abierto
Adjudicado mediante Resolucion 9328 del 03 de Dic 2018 para el Establecimiento de 8880 (1,5 has) plantas de café variedad castillo a 1.5*1.3 al triangulo en asocio con maíz y la mejora estructural y funcional del secadero y beneficiadero, Risaralda Municipio de Mistrató donde se evidencian las siguientes debilidades:
Actividad 6: Debilidad en los soportes de pago a proveedores ya que de acuerdo al instructivo ACCTI-I-003, indica que los pagos se realizan con cheques de Gerencia, con los datos del proveedor, el concepto de pago, el valor, número de cheque, no hay evidencia de estos ni tampoco se encuentra en INTI-F-008 Forma Para Elaboración Acta de Reunión ni INTI-F-009 Forma Listado de Asistencia, por lo tanto, es una actividad Incumplida.
Actividad 8: No se evidencia ACCTI-F-017 forma cierre técnico y financiero, no se evidencia certificación bancaria de cierre ni extracto bancario en cero  para realizar el cierre del proyecto.
Actividad 9: El equipo auditor observa que a la fecha de evaluación 23 de junio de 2023 no se ha realizado el comité de seguimiento para la validación de insumos de cierre del proyecto, se evidencia que se encuentran todos los insumos necesarios para el cierre técnico y financiero etapa de apoyo e implementación del proyecto productivo subsidio SIT, SIDRA y SIRA, incumpliendo los tiempos establecidos en el procedimiento ACCTI-P-017 V5 30 julio 2019, el cual indica que después de realizar los trámites correspondientes para realizar el cierre técnico y financiero son 3 días para realizar el comité de seguimiento, se observa ACCTI-F-017 forma cierre técnico y financiero  fue realizado el día 03 de abril de 2023.
Actividad 10: La OCI no evidenció visita de campo, a la fecha de la auditoria para efectuar seguimiento al cumplimiento de los beneficiarios (1 familia) y verificar la condición resolutoria, incumpliendo con el ACCTI-I-003 ” Seguimiento a la materialización de subsidios”, en donde, el propósito de esta actividad, es verificar y validar el correcto avance en la ejecución del proyecto productivo desde la realización del diagnóstico hasta su cierre técnico y financiero, así como, verificar la debida explotación del predio según los lineamientos normativos a que refiere la Ley 160 de 1994 en su Artículo 25, y el Decreto Ley 902 del 2017. </t>
  </si>
  <si>
    <t xml:space="preserve">Proyecto Productivo Abiertoa, adjudicado mediante Resolución 141 de 17 de enero de 2020 para 1 Familia Beneficiaria Mantenimiento de 1 has de café y establecimiento de ganadería de cría, levante y engorde en 2.05 has de pastos en el predio Santa Inés del municipio de San Bernardo, Cundinamarca teniendo en cuenta las siguientes debilidades:
Se evidencia en ORFEO dos expedientes atados al proyecto, cuando debe haber solo 1-201741009713400272E-201841009761100732E
Solicitud de Desembolso Autenticada GN en ORFEO, no se evidencia Solicitud de desembolso para el Proyecto Productivo
Actividad 6: Debilidad en los soportes de pago a proveedores ya que de acuerdo al instructivo ACCTI-I-003, indica que los pagos se realizan con cheques de Gerencia, con los datos del proveedor, el concepto de pago, el valor, número de cheque, no hay evidencia de estos ni tampoco se encuentra en INTI-F-008 Forma Para Elaboración Acta de Reunión ni INTI-F-009 Forma Listado de Asistencia, por lo tanto, es una actividad Incumplida.
Actividad 9. El equipo auditor observa que a la fecha de evaluación 23 de junio de 2023 no se ha realizado el comité de seguimiento para la validación de insumos de cierre del proyecto, se evidencia que se encuentran todos los insumos necesarios para el cierre técnico y financiero etapa de apoyo e implementación del proyecto productivo subsidio SIT, SIDRA y SIRA, incumpliendo los tiempos establecidos en el procedimiento ACCTI-P-017 V5 30 julio 2019, el cual indica que después de realizar los trámites correspondientes para realizar el cierre técnico y financiero son 3 días para realizar el comité de seguimiento, se observa ACCTI-F-017 forma cierre técnico y financiero  fue realizado el día 29 de Diciembre de 2021.
Actividad 10.La OCI no evidenció visita de campo, a la fecha de la auditoria para efectuar seguimiento al cumplimiento de los beneficiarios (1 familia) y verificar la condición resolutoria, incumpliendo con el ACCTI-I-003 ” Seguimiento a la materialización de subsidios”, en donde, el propósito de esta actividad, es verificar y validar el correcto avance en la ejecución del proyecto productivo desde la realización del diagnóstico hasta su cierre técnico y financiero, así como, verificar la debida explotación del predio según los lineamientos normativos a que refiere la Ley 160 de 1994 en su Artículo 25, y el Decreto Ley 902 del 2017. </t>
  </si>
  <si>
    <t xml:space="preserve">Proyecto productivo abierto adjudicado mediante resolución 338 del 02 de marzo de 2018 ,  1 Familia,  para Sostenimiento de 1.16 hectáreas de caña panelera Predio El Paramillo 2 en el municipio de Linares Nariño 1 Hectárea, donde se encuentran las siguientes debilidades:
Solicitud desembolso GN-P-NAR-128-939 sin autenticar, no hay evidencia de solicitud desembolso para el PP autenticada
Actividad2: Se observa que el desembolso del proyecto productivo en la cuenta controlada fue efectuado el 19 de Julio de 2018 y la estructuración participativa con fecha 27 de abril de 2018. No es posible establecer el cumplimiento del tiempo fijado para la ejecución de la tarea N. 2 "Estructurar participativamente el proyecto productivo y elaborar el plan de inversión y de pagos", toda vez que, no se dispone de una traza de una fecha exacta en la que inicie esta actividad después de tener los recursos desembolsados en la cuenta controlada.
Se evidencia ACCTIF-011 Plan de Inversión y cronograma 125, ACCTI-F-019 Formulación-participativa de Proyecto Productivo de fecha 27 de abril del 2018 para el proyecto productivo que es realizado en el predio Paramillo 2 de la vereda San Francisco municipio de Linares Nariño por un valor de 5.407.524 según resolución para el sostenimiento de 1.16 hectáreas de caña panelera. 
Así mismo no se evidencia INTI-F-008 Forma para Elaboración Acta de Reunión, ni tampoco se evidencia INTI-F-009 Forma Listado de Asistencia para la estructuración participativa, tampoco se evidencia documentos en la carpeta física ni en ORFEO.
Actividad 4:Proyecto12: P-NAR-128 PACTO AGRARIO
La OCI Observa que el ACCTI-F-013 Plan de compras está completamente ilegible en el aplicativo SIT-Módulo SIDRA y en la carpeta física, no se evidencia INTI-F-009 Forma Listado de Asistencia para el comité de compras. Así mismo, la adquisición de semoviente (caballo de carga color negro) con 5 años de edad a comprado a León Edgar Silvio   por valor de $1200,000, no se evidencia peso o registro de vacunación ni certificado de movilización ICA, incumpliendo con el Instructivo ACCTI-I-003 Versión 3 27-abr.-18 Item 11. COMITÉ DE COMPRAS a) Requerimientos de las cotizaciones “Para cotizaciones y/o compra de bovinos y especies menores, deben tener el respectivo registro de vacunación y de movilización emitido por el ICA, y aportar la ficha técnica con las características de los animales respecto a la calidad y condiciones versus los requerimientos del proyecto para ser verificados al momento de la entrega”.
Actividad 6: Debilidad en los soportes de pago a proveedores ya que de acuerdo al instructivo ACCTI-I-003, indica que los pagos se realizan con cheques de Gerencia, con los datos del proveedor, el concepto de pago, el valor, número de cheque, no hay evidencia de estos ni tampoco se encuentra en INTI-F-008 Forma Para Elaboración Acta de Reunión ni INTI-F-009 Forma Listado de Asistencia, por lo tanto, es una actividad Incumplida
Actividad 8 y Actividad 9:  La OCI evidencia que, a la fecha de verificación de la auditoria a saber 23 de junio del 2023, ACCTI-F-016 forma control de saldos con fecha 22 de enero de 2021 con saldo en cuenta de 862 pesos, extracto bancario con saldo en cuenta, no hay como soporte certificación bancaria de cierre de cuenta individual de manejo conjunto o extracto bancario o el documento que expida la entidad bancaria cuyo significado y fecha sea equivalente al cierre. Así mismo no se evidencia que el comité de seguimiento haya realizado alguna gestión tendiente al requerimiento del cierre técnico financiero de este proyecto a la UGT, incumpliendo su objetivo de velar por el cumplimiento de cada una de las etapas del apoyo a la implementación del proyecto productivo, en términos de transparencia y legalidad de conformidad con el instructivo ACCTI-I-003.
Actividad 10: La OCI no evidenció visita de campo, a la fecha de la auditoria para efectuar seguimiento al cumplimiento de los beneficiarios (1 familia) y verificar la condición resolutoria, incumpliendo con el ACCTI-I-003 ” Seguimiento a la materialización de subsidios”, en donde, el propósito de esta actividad, es verificar y validar el correcto avance en la ejecución del proyecto productivo desde la realización del diagnóstico hasta su cierre técnico y financiero, así como, verificar la debida explotación del predio según los lineamientos normativos a que refiere la Ley 160 de 1994 en su Artículo 25, y el Decreto Ley 902 del 2017. </t>
  </si>
  <si>
    <t xml:space="preserve">Resolucion-S-NOR-182-1462 Proyecto abierto
Proyecto Productivo adjudicado  para Implementar una línea de explotación en 0.75 Has con cultivo de café y 0.25 Has con cultivo de aguacate, además de cuatro Has para ganadería, con pastos Brachiaria decumbens, mezclada con gramas naturales para sostenimiento de tres bovinos de levante, en un sistema silvopastoril, en el predio CAMPO AMOR, vereda Loma Larga, municipio Ocaña, departamento Norte de Santander con las siguientes debilidades:
La OCI  evidencia ACCTI-F-018 Valoración a la estructuración del Proyecto Productivo-648 con fecha 24 de junio de 2022 el cual indica que el proyecto es VIABLE, no en los tiempos establecidos de acuerdo al procedimiento ACCTI-P-017 V5 del 30 de Julio de 2019, tampoco se evidencia demás gestiones que den continuidad con el desarrollo del proyecto, quedando solo hasta la actividad 3.
Actividad 5: A la fecha de verificación de la auditoria a saber 23 de junio del 2023, no se evidencia que el comité de seguimiento haya realizado alguna gestión tendiente al requerimiento de la Actividad 4 - Realizar el comité de compras, Actividad 5- Realizar comité de seguimiento al comité de compras -Resultado emitido por el Comité de Seguimiento de la SATZF (Correo de Aprobación/No Aprobación del comité de compras al profesional del equipo Técnico), incumpliendo su objetivo de velar por el cumplimiento de cada una de las etapas del apoyo a la implementación del proyecto productivo, en términos de transparencia y legalidad de conformidad con el instructivo ACCTI-I-003.
Actividad 10:La OCI no evidenció visita de campo, a la fecha de la auditoria para efectuar seguimiento al cumplimiento de los beneficiarios y verificar la condición resolutoria, incumpliendo con el ACCTI-I-003 ” Seguimiento a la materialización de subsidios”, en donde, el propósito de esta actividad, es verificar y validar el correcto avance en la ejecución del proyecto productivo desde la realización del diagnóstico hasta su cierre técnico y financiero, así como, verificar la debida explotación del predio según los lineamientos normativos a que refiere la Ley 160 de 1994 en su Artículo 25, y el Decreto Ley 902 del 2017
</t>
  </si>
  <si>
    <t xml:space="preserve">
De acuerdo a la verificación realizada en el aplicativo SIT módulo SIDRA y de acuerdo con el Instructivo ACCTI-I-003 V3 27 Abril 2018,  no se evidenció documentación de actividades realizadas tales como: La formulación participativa INTI-F-008 Forma para Elaboración Acta de Reunión, INTI-F-009 Forma Listado de Asistencia, ACCTI-F-019 Estructuración Participativa de Proyectos Productivos, ACCTI-F-011 Plan Inversión y Pagos, se observó  que el pago del proyecto productivo se efectúo el 19 de Junio de 2018, transcurriendo 5 años sin Ejecución de las actividades descritas en el Procedimiento e instructivo. 
No se evidencia que el comité de seguimiento haya realizado alguna gestión de requerimiento a la UGT para cada una de las actividades a realizar en la implementación y ejecución de los recursos del proyecto; incumpliendo su objetivo de velar por el cumplimiento de cada una de las etapas del apoyo a la implementación del proyecto productivo, en términos de transparencia y legalidad de conformidad con el instructivo ACCTI-I-003. </t>
  </si>
  <si>
    <t>3.Proyecto: S-HUI-046 SIDRA 2015
Exp:
Verificado por: Dolly Nayibe Ojeda H.
Objeto: SOSTENIMIENTO DE 3,5 HAS. DE CULTIVO DE CAFE, PARA COMERCIALIZAR EN PESO SECO, COMO ESTRATEGIA PRODUCTIVA EN EL PREDIO EL GUAYABAL, DE LA VEREDA ALTO RICO, MUNICIPIO DE LA PLATA, DEPARTAMENTO DEL HUILA.</t>
  </si>
  <si>
    <t>4.Proyecto: S-NAR-003 SIDRA 2014
Exp:
Verificado por: Dolly Nayibe Ojeda H.
Objeto:  SIEMBRA DE 1,0 HECTAREAS DE CAFÉ Y SOSTENIMIENTO DE 0,5 HECTÁREAS DE CAFÉ EN LA FINCA TONGOSOY DEL MUNICIPIO DE BUESACO, NARIÑO</t>
  </si>
  <si>
    <t>7.Proyecto: ST-GUA-027 SIDRA 2015
Exp:
Verificado por: Dolly Nayibe Ojeda H.</t>
  </si>
  <si>
    <t>8.Proyecto: S-NAR-150 SIDRA 2014
Exp:
Verificado por: Dolly Nayibe Ojeda H.
Objeto: “Siembra de 2 ha de café en asocio con plátano, frutales
(2 ha. de aguacate y 1 ha. de granadilla) y establecimiento de galpón para 200 gallinas
ponedoras”.</t>
  </si>
  <si>
    <t>9.Proyecto: S-7692641 SIRA 2016 PLC
Exp: 
Verificado por: Dolly Nayibe Ojeda H.</t>
  </si>
  <si>
    <t>11.Proyecto: S-QUI-021 SIDRA 2015
Exp:
Verificado por: Dolly Nayibe Ojeda H.
Objeto: Establecimiento y explotación de un sistema productivo de ganadería doble propósito bajo modelo silvopastoril y 0.9 Has de un sistema agroforestal (Plátano, chontaduro, copoazú y
maderable), en el predio la Primavera, vereda Caracol, municipio de San José del Guaviare</t>
  </si>
  <si>
    <t>12.Proyecto: S-CAL-010 SIDRA 2014
Exp:
Verificado por: Dolly Nayibe Ojeda H.
Objeto del proyecto:  Ganadería doble propósito, Café, Cacao asociado a Aguacate y frutales, que se desarrollará en los predios La Delgadita y El Porvenir, ubicados en el municipio de Samaná (Caldas) para 4 familias.</t>
  </si>
  <si>
    <t>13.Proyecto: S-CUN-009 SIDRA 2014
Exp:
Verificado por: Dolly Nayibe Ojeda H.
Objeto del Proyecto: Re siembra de Mora Castilla, con inversión total en postes para tutoreo de 1 Ha de cultivo.</t>
  </si>
  <si>
    <t>14.Proyecto: S-71411770 SIRA 2016 PLC
Exp:
Verificado por: Dolly Nayibe Ojeda H.
Objeto:</t>
  </si>
  <si>
    <t>15.Proyecto: S-BOL-111 SIDRA 2014 
Exp:
Verificado por: Dolly Nayibe Ojeda H.
Objeto: Establecimiento de un Hato Ganadero doble Propósito y Silvopastoril en el predio Nuevo Horizonte, Municipio de Magangué (Bolívar) para 1 familia.</t>
  </si>
  <si>
    <t xml:space="preserve">	$ 9.720.600,00</t>
  </si>
  <si>
    <t xml:space="preserve">	$ 616.000,00 </t>
  </si>
  <si>
    <t>8.Proyecto: AN:AV SIDRA 2014
Exp:
Verificado por: Dolly Nayibe Ojeda H.
Objeto: “Siembra de 2 ha de café en asocio con plátano, frutales
(2 ha. de aguacate y 1 ha. de granadilla) y establecimiento de galpón para 200 gallinas
ponedoras”.</t>
  </si>
  <si>
    <t>Cuenta Controlada  Numero 4-737-03-02018-1 aperturada en el Banco Agrario a nombre de la beneficiaria MARTA CARRILLO TORRES,  el proyecto se ejecuto de acuerdo a lo descrito en el  instructivo  ACCTI-I-001  V6 del 1 de agosto de 2019, el cual se encontraba vigente al momento de la ejecución de cada actividad.</t>
  </si>
  <si>
    <t>Cuenta Controlada  Numero 412992781 aperturada en el Banco AV VILLAS a nombre de la beneficiaria GELSY CANO ANTURY,  el proyecto se ejecuto de acuerdo a lo descrito en el  instructivo  ACCTI-I-001  V6 del 1 de agosto de 2019, el cual se encontraba vigente al momento de la ejecución de cada actividad.</t>
  </si>
  <si>
    <t>Cuenta Controlada  Numero 203898403 aperturada en el Banco AV VILLAS a nombre de la beneficiario HECTOR BOLIVAR HIGIDO IMBAJOA,  el proyecto se ejecuto de acuerdo a lo descrito en el  instructivo  ACCTI-I-001  V6 del 1 de agosto de 2019, el cual se encontraba vigente al momento de la ejecución de cada actividad.</t>
  </si>
  <si>
    <t>Cuenta Controlada  Numero 203-83425-9 aperturada en el Banco AV VILLAS a nombre de la beneficiaria  MARY URRESTI OJEDA,  el proyecto se ejecuto de acuerdo a lo descrito en el  instructivo  ACCTI-I-001  V6 del 1 de agosto de 2019, el cual se encontraba vigente al momento de la ejecución de cada actividad.</t>
  </si>
  <si>
    <t>Rut del beneficiario que recibirá el desembolso Del PP solo para pagos después del 5/10/2022.</t>
  </si>
  <si>
    <t>1. Tarea  - Realizar Diagnostico Proyecto Productivo</t>
  </si>
  <si>
    <t>No aplica la  Actividad  - Realizar Diagnostico Proyecto Productivo, dado que es un proyecto SIDRA.</t>
  </si>
  <si>
    <t>El proyecto productivo fue ejecutado por la Agencia Nacional de Tierras en el año 2021.</t>
  </si>
  <si>
    <t>El proyecto productivo fue ejecutado por la Agencia Nacional de Tierras.</t>
  </si>
  <si>
    <t>2. Tarea - Estructurar participativamente el proyecto productivo y elaborar el plan de inversión y de pagos</t>
  </si>
  <si>
    <t>Se evidencia el acta INTI-F-008 Forma para Elaboración Acta de Reunión, con la  estructuración participativa del proyecto productivo y plan de inversión S-CES-113 con fecha 4/05/2022 con el fin de estructurar los Recursos del proyecto, destinados a la compra de bovinos vientres. Como aportes de la comunidad, la mano de obra, insumos, herramientas, la mayor parte ya disponible en la finca, con recursos propios, llevan más de un año vinculados directamente</t>
  </si>
  <si>
    <t>Se evidencia el acta INTI-F-008 Forma para Elaboración Acta de Reunión, con la  estructuración participativa del proyecto productivo y plan de inversión  S-ARA-016 SIDRA 2014 con fecha 6/10/2021 con el fin de estructurar los Recursos del proyecto destinados a la línea productiva Agroforestal Cacao – Plátano: 2 hectáreas aproximadamente. Como aportes de la comunidad  se observa la mano de obra.</t>
  </si>
  <si>
    <t>Se evidencia el acta INTI-F-008 Forma para Elaboración Acta de Reunión, con la  estructuración participativa del proyecto productivo y plan de inversión  S-HUI-046 SIDRA 2015 con fecha 26/08/2021 y otra actualizando el  Plan de Inversión de fecha  20/10/2021  con el fin de estructurar los Recursos del proyecto destinados a SOSTENIMIENTO DE 3,5 HAS. DE CULTIVO DE CAFE, PARA COMERCIALIZAR EN PESO SECO, COMO ESTRATEGIA PRODUCTIVA EN EL PREDIO EL GUAYABAL, DE LA VEREDA ALTO RICO, MUNICIPIO DE LA PLATA, DEPARTAMENTO DEL HUILA.</t>
  </si>
  <si>
    <t>Se evidencia el acta INTI-F-008 Forma para Elaboración Acta de Reunión, con la  estructuración participativa del proyecto productivo y plan de inversión  S-NAR-003 SIDRA 2014 con fecha 10/11/2021 con el fin de estructurar los Recursos del proyecto destinados a la SIEMBRA DE 1,0 HECTAREAS DE CAFÉ Y SOSTENIMIENTO DE 0,5 HECTÁREAS DE CAFÉ EN LA FINCA TONGOSOY DEL MUNICIPIO DE BUESACO, NARIÑO</t>
  </si>
  <si>
    <t xml:space="preserve"> Se observa el ACCTI-F-011 Plan Inversión y Pagos del 23/08/2019 para la siembra  de 3.0 hectáreas de café y siembra
de 3,0 hectáreas de aguacate, se observan todos los formatos necesarios para la estructuración participativa de acuerdo con el instructivo y el procedimiento.</t>
  </si>
  <si>
    <t>Se observan formatos de formulación del proyecto productivo de octubre de 2016 para 12 familias, No es posible establecer el cumplimiento del tiempo fijado para la ejecución de la tarea N. 2 "Estructurar participativamente el proyecto productivo y elaborar el plan de inversión y de pagos", toda vez que, no se dispone de una traza de una fecha exacta en la que inicie esta actividad una vez  desembolsados los recursos de apoyo a la implementación del proyecto productivo en la cuenta individual de manejo conjunto inician las actividades contempladas en el Instructivo para la materialización de apoyo a la implementación del proyecto productivo del subsidio de tierras, ACCTI-I-003 vs 5 y 6.</t>
  </si>
  <si>
    <t>se evidencia formato INTI-F-008 Forma para Elaboración Acta de Reunión de fecha  del 3/03/2020 con el fin de realizar la estructuración del proyecto productivo  ST-GUA-027 SIDRA 2015, Se observan formatos de formulación del proyecto productivo para el  Levante de 30 machos bovinos con peso aproximado de 200 - 220 kg por periodos entre 6 a 8 meses y establecimiento de 4 ha de patilla rallada en el predio Bancadera, municipio de Riohacha, departamento
de La Guajira. 
Se indica en el acta que los valores a ejecutar por cada grupo de familias son diferentes debido a que se trata de
dos vigencias en las convocatorias, por lo tanto, se presentan dos planes de inversión y el compromiso de tener
en cuenta dichas diferencias al momento de llevar a cabo las entregas a los beneficiarios</t>
  </si>
  <si>
    <t>Se observan formato de formulación del proyecto productivo ACCTI-F-019 de fecha 16 de mayo de 2019 para Siembra de 2 hectáreas de café en asocio con plátano, 2 hectáreas de aguacate, 1 hectárea de granadilla y construcción de un galpón para 200 gallinas ponedoras y un beneficiadero para café  firmado por el grupo Técnico y Operativo  de la UGT Suroccidente y de los beneficiarios del proyecto, así mismo,  se observa registro fotográfico de la reunión y el formato ACCTI-F-011 Plan Inversión y Pagos, No obstante, es preciso indicar que en el aplicativo SIT - modulo SIDRA,  no se observa el acta de reunión INTI-F-008 Forma para Elaboración Acta de Reunión, ni  el INTI-F-009 Forma Listado de Asistencia  con el fin de estructurar participativamente el proyecto productivo y elaborar el plan de inversión y de pagos, de igual manera, la oficina de control interno reviso el expediente  físico evidenciando que estos documentos no hacen parte del expediente.
En consecuencia de lo anterior, el equipo auditor evidencia el incumplimiento de la actividad 2 "Formular participativamente el proyecto productivo" y de conformidad con el procedimiento  ACCTI-P-017 Versión 4 del 12 de abril de 2018 y el Instructivo ACCTI-I-003, en cuanto al  diligenciamiento del acta INTI-F-008 FORMA PARA ELABORACION ACTA DE REUNIÓN y INTI-F-009 FORMA LISTADO DE ASISTENCIA,   formas de soporte que son necesarias para evidenciar la correcta construcción  del Plan de Inversión y el Cronograma de actividades que se debe construir con los beneficiarios de manera  participativa.</t>
  </si>
  <si>
    <t xml:space="preserve">se evidencia formato INTI-F-008 Forma para Elaboración Acta de Reunión de fecha  del 29/10/2021 con el fin de realizar la estructuración del proyecto productivo  S-7692641 SIRA 2016 PLC, se observa la estructuración participativa ACCTI-F-019 y formulación del plan de Inversión ACCTI-F-011 con el beneficiario Oscar Guependo, para Ganadería Doble Propósito, con la ejecución de $20.802.965 correspondiente al total asignado a Proyectos Productivos.
 Forma ACCTI-018 Valoración a la estructuración participativa concepto Viable del 26-11- 2021.Forma ACCTI-F-011 Plan de inversión fecha del registro en aplicativo del 29-10-2021
</t>
  </si>
  <si>
    <t xml:space="preserve">se evidencia formato INTI-F-008 Forma para Elaboración Acta de Reunión de fecha  del 16/02/2020 con el fin de realizar la estructuración del proyecto productivo  P-NAR-036 PACTO AGRARIO, se observa la estructuración participativa ACCTI-F-019 y formulación del plan de Inversión ACCTI-F-011 con la participación de las 5 familias, para  las líneas productivas de la formulación participativa de AGUACATT y FRU0L
(Siembra de 5 hectáreas de cada producto), con la ejecución de $45.522.500 correspondiente al total asignado a Proyectos Productivos.
</t>
  </si>
  <si>
    <t xml:space="preserve">se evidencia formato INTI-F-008 Forma para Elaboración Acta de Reunión de fecha  del 10/10/2022 con el fin de realizar la estructuración del proyecto productivo  S-QUI-021 SIDRA 2015, y Acta de reunión para la actualización del plan de inversión y pagos del 11/10/2022, se observa la estructuración participativa ACCTI-F-019 y formulación del plan de Inversión ACCTI-F-011, para línea de  Ganadería Doble Propósito, con la ejecución de $7.739.033 correspondiente al total asignado a Proyectos Productivos.
</t>
  </si>
  <si>
    <t xml:space="preserve">se evidencia formato INTI-F-008 Forma para Elaboración Acta de Reunión de fecha  del 14/11/2022 con el fin de realizar la estructuración del proyecto productivo S-CAL-010 SIDRA 2014, se observa la estructuración participativa ACCTI-F-019 y formulación del plan de Inversión ACCTI-F-011 del 14/11/2022, con el fin de implementar  4 líneas productivas, a saber: Ganadería doble propósito, Café, Cacao asociado a Aguacate y frutales,  que se desarrollará en los predios La Delgadita y El Porvenir, ubicados en el municipio de Samaná (Caldas), por valor de  $22.917.705,00
</t>
  </si>
  <si>
    <t xml:space="preserve">Se observa que el desembolso del proyecto productivo en la cuenta controlada fue efectuado el 15/02/2023,  una vez realizada la verificación  se evidencia que a la fecha de la evaluación 16/05/2023 no se ha realizado la actividad 2. la estructuración participativa del proyecto productivo, transcurriendo 60 días hábiles sin haber desarrollo esta actividad.
No es posible establecer el cumplimiento del tiempo fijado para la ejecución de la tarea N. 2 "Estructurar participativamente el proyecto productivo y elaborar el plan de inversión y de pagos", toda vez que, no se dispone de una traza de una fecha exacta en la que inicie esta actividad después de tener los recursos desembolsados en la cuenta controlada.
</t>
  </si>
  <si>
    <t>3. Tarea - Realizar la valoración integral a la estructuración participativa del proyecto productivo</t>
  </si>
  <si>
    <t>Se observó acta N. 02 del 16/05/2022 en donde se evidencia la aprobación del comité de compras destinados a la compra de bovinos vientres.</t>
  </si>
  <si>
    <t>Una vez revisados los formatos de la Estructuración participativa del proyecto productivo se observa que se encuentran los formatos requerido de acuerdo con el procedimiento ACCTI-P-017 Versión 5 del 30/07/2019, así mismo, se evidencia los formatos de subsanación de la estructuración ACCTI-F-019, ACCTIF-011 con fecha del 06/10/2021, Como resultado la SATZF da VIABILIDAD para continuar con las actividades de implementación del proyecto Productivo.</t>
  </si>
  <si>
    <t>Una vez revisados los formatos de la Estructuración participativa del proyecto productivo se observa que se encuentran los formatos requerido de acuerdo con el procedimiento ACCTI-P-017 Versión 5 del 30/07/2019, así mismo, se evidencia los formatos de subsanación del plan de Inversión ACCTIF-011 con fecha del 20/10/2021, Como resultado la SATZF da VIABILIDAD para continuar con las actividades de implementación del proyecto Productivo.</t>
  </si>
  <si>
    <t>Una vez revisados los formatos de la Estructuración participativa del proyecto productivo se observa que se encuentran los formatos requerido de acuerdo con el procedimiento ACCTI-P-017 Versión 5 del 30/07/2019, así mismo, se evidencia los formatos de subsanación del plan de Inversión ACCTIF-011 , Como resultado la SATZF da VIABILIDAD para continuar con las actividades de implementación del proyecto Productivo el 24/11/2021.</t>
  </si>
  <si>
    <t>Una vez revisados los formatos de la Estructuración participativa del proyecto productivo se observa que se encuentran los formatos requerido de acuerdo con el procedimiento ACCTI-P-017 Versión 5 del 30/07/2019, así mismo, se evidencia los formatos de subsanación del plan de Inversión ACCTIF-011 , Como resultado la SATZF da VIABILIDAD para continuar con las actividades de implementación del proyecto Productivo el 10/09/2019.</t>
  </si>
  <si>
    <t>Una vez revisados los formatos de la Estructuración participativa del proyecto productivo Establecimiento de un sistema Agro pastoril de ganadería doble propósito, siembra de piña y yuca en el predio Marcador y Santa Rosa, del municipio de San José de Uré en el departamento de Córdoba, se observa que se encuentran los formatos requerido de acuerdo con el procedimiento ACCTI-P-017 Versión 4, así mismo, Como resultado la SATZF da VIABILIDAD para continuar con las actividades de implementación del proyecto Productivo el 14/11/2016.</t>
  </si>
  <si>
    <t>Una vez revisados los formatos de la Estructuración participativa del proyecto productivo "Levante de 86 machos bovinos con peso aproximado de 200 y 220 kg por periodos entre 6 a 8 meses y establecimiento de 4 ha de patilla rallada en el predio Bancadera, municipio de Riohacha departamento de La Guajira", se observa que se encuentran los formatos requerido de acuerdo con el procedimiento ACCTI-P-017 Versión 4,  Teniendo en cuenta que el proyecto corresponde a beneficiarios de dos vigencias (2015 y 2016) se evidencia de forma clara la estructuración y plan de inversión, dividiéndolos en dos grupos, uno de 6 (2015) y otro de 8 (2016) pero por el fallecimiento de un beneficiario, de momento se avanzará con 7 familias. Como resultado la SATZF da VIABILIDAD para continuar con las actividades de implementación del proyecto Productivo el 13/04/2020.</t>
  </si>
  <si>
    <t>La Valoración Integral la realizará un funcionario y/o contratista de la Subdirección de Acceso a Tierras en Zonas Focalizadas, preferiblemente un profesional de ciencias agropecuarias, forestales y/o afines.  la oficina de control interno evidencia que, una vez revisados los formatos de la Estructuración participativa del proyecto productivo "Siembra de 2 hectáreas de café en asocio con plátano, 2 hectáreas de aguacate, 1 hectárea de granadilla y construcción de un galpón para 200 gallinas ponedoras y un beneficiadero para café. Como resultado la SATZF da VIABILIDAD para continuar con las actividades de implementación del proyecto Productivo el 22/07/2019.
No obstante,  revisada la actividad 3  "Realizar la valoración integral a la estructuración participativa del proyecto productivo,  la OCI observa debilidades en la verificación de los requisitos y formatos necesarios para dar viabilidad  y continuación en las demás actividades de ejecución del proyecto productivo, dado que aun sin cumplir los requisitos de la actividad 2 "Formular participativamente el proyecto productivo" el comité de seguimiento dio viabilidad.</t>
  </si>
  <si>
    <t>Una vez revisados los formatos de la Estructuración participativa del proyecto productivo para Ganadería Doble Propósito, con la ejecución de $20.802.965 correspondiente al total asignado a Proyectos Productivos y después de haber subsanado el formato ACCTI-F-019 Estructuración Participativa de Proyectos Productivos,  la SATZF da VIABILIDAD para continuar con las actividades de implementación del proyecto Productivo el 26/11/2021.</t>
  </si>
  <si>
    <t>Una vez revisados los formatos de la Estructuración participativa del proyecto productivo  la SATZF da VIABILIDAD para continuar con las actividades de implementación del proyecto Productivo el 30/10/2019.</t>
  </si>
  <si>
    <t>Una vez revisadas las formas que sustentan la estructuración participativa, se observa que contienen los descriptores para cada componente y reúnen las condiciones para la implementación del proyecto presentado; por lo tanto   la SATZF da VIABILIDAD para avanzar con las demás actividades contempladas en el procedimiento el 11/10/2023</t>
  </si>
  <si>
    <t>Actividad planificada para finalización a más tardar el 17/11/2022.
Una vez revisadas las formas que sustentan la estructuración participativa, se observa que contienen los descriptores para cada componente y reúnen las condiciones para la implementación del proyecto presentado; por lo tanto   la SATZF da VIABILIDAD para avanzar con las demás actividades contempladas en el procedimiento el 17/11/2022</t>
  </si>
  <si>
    <t>Realizada la verificación  se evidencia que a la fecha de la evaluación 9/05/2023 no se ha realizado la actividad</t>
  </si>
  <si>
    <t>4. Tarea - Realizar el comité de compras</t>
  </si>
  <si>
    <t>Se observa acta INTI-F-008 de fecha del 10 de noviembre del 2021, con el fin de realizar el Comité de Compras, para la ejecución de los recursos económicos asignados para el proyecto productivo, las cotizaciones cumplen con los requisitos mínimos de conformidad con el instructivo.</t>
  </si>
  <si>
    <t>Se observa acta INTI-F-008 de fecha del 20 de octubre del 2021, con el fin de realizar el Comité de Compras, para la ejecución de los recursos económicos asignados para el proyecto productivo, se observan 3 cotizaciones indicando el ítem, descripción, cantidad, valor unitario y valor total, presentadas por los almacenes: FERREAGRO YASNO G. Nit.1081418421-9, DISTRIBUIDORA AGROPECUARIA DEL SUR – DIAGROSUR Nit.830.101.383-0 y AGROPECUARIA EL PORVENIR OSPITIA S.A.S Nit.900.957.257-8 proveedores de equipos, materiales, insumos y herramientas. Con la aclaración que solo el proveedor FERREAGRO YASNO G. Nit.1081418421-9 aportó cámara y comercio del Huila y certificado de cuenta bancaria de la representante legal.
Por otro lado se observa el formato ACCTI-F-012 Forma Evaluación y Selección de Proveedores se encuentra diligenciado del 20/10/2021, se mencionan cantidades y valores conforme a la cotización presentada y requerimientos del beneficiario y acorde al Plan de Inversiones actualizado. Se mencionan el proveedor denominado FERREAGRO YASNO G. Nit.1081418421-9, pago con cheque de gerencia por valor de $10.209.000. .
El documento del comité de compra en físico  se encuentran borroso.</t>
  </si>
  <si>
    <t xml:space="preserve">Se observa acta INTI-F-008 de fecha del 10 de diciembre del 2021, con el fin de realizar el Comité de Compras, para la ejecución de los recursos económicos asignados para el proyecto productivo que comprende tanto la adquisición de equipos e insumos como la construcción de obras para el beneficio del café, por lo cual se consiguieron varias cotizaciones, de igual manera, se evidencian los demás formatos y cotizaciones.
Se observan 3 de  cotizaciones para los proveedores para equipo e insumos y 3  cotizaciones para proveedores de materiales para construcción de bodega
El Acta de comité de compras (INTI-008).  contiene la totalidad de aspectos requeridos en desarrollo del comité de compras,  Adicionalmente indica que el valor de las compras supera el monto del subsidio y que la familia beneficiaria del proyecto se compromete a cubrir con recursos propios el valor de $1.243.850 para ser pagado al proveedor CONSTRUGUADUAS así como a cubrir los costos que se generen por concepto de gastos de cheques y otros.
El valor del comité de compras aprobado será de $20.445.000,00, que corresponde al monto del subsidio y saldo en cuenta.
</t>
  </si>
  <si>
    <t xml:space="preserve">Se observa acta INTI-F-008 del 19 de septiembre del 2019, con el fin de realizar el Comité de Compras, para la ejecución de los recursos económicos asignados para el  PROYECTO P-NAR-006,  el proyecto a septiembre 17 de 2019 tiene un saldo de $48.605.250 y tiene dos partes, la agrícola para la compra de inversiones e insumos y la de obra mediante la construcción del beneficiadero y el patio encementado para el café, así mismo se observan 3 cotizaciones para insumos y 1 cotización para la mano de obra del beneficiadero cumpliendo con los requisitos mínimos de conformidad con el procedimiento e instructivo.
</t>
  </si>
  <si>
    <t xml:space="preserve">Se observa acta INTI-F-008 del 27 de junio del 2018, con el fin de realizar el Comité de Compras, para la ejecución de los recursos económicos asignados para el  PROYECTO  S-COR-003 SIDRA 2015 comprendido por 12 familias, cuyo proyecto es una granja sostenible compra de ganado, gallinas ponedoras, cerdo y siembra de ají valor total del proyecto productivo $ 134.757.363.
Los soportes de las cotizaciones no cumplen con los requisitos en el ACCTI-I-003 V4 para las cotizaciones de las especies menores  (cerdos y gallinas) no se evidencia el registro de vacunación del ICA  la ficha técnica con las características de los animales respecto a la calidad y condiciones versus los requerimientos del proyecto para ser verificados al momento de la entrega. </t>
  </si>
  <si>
    <t>Acta de Comité de compras (INTI -F-008- INTI-F-009), con fecha del 25/08/2021 ST-GUA-027 SIDRA, con el fin de realizar el Comité de Compras  para 13 de las 14 familias registradas en la resolución debido al fallecimiento del señor Miguel Antonio Mejía Fontalvo, sin compañera o conyugue en el listado de beneficiarios de la resolución de adjudicación del predio.
Se evidencian 3 cotizaciones para adquisición de insumos y herramientas los cuales cumplen con los requisitos mínimos de acuerdo con el Instructivo.</t>
  </si>
  <si>
    <t xml:space="preserve">El equipo auditor  observa:  Acta de Comité de compras (INTI -F-008- INTI-F-009), celebrada el 25/07/2019, con el fin de realizar comités de compras para  8  proyectos de subsidios del departamento de Nariño,  entre ellos se observa el comité de compras para el subsidio S-NAR-150, acta en la cual, solo se observa la relación del valor de los comités de compras aprobados por los beneficiarios, entre ellos el del código en mención por valor de $  ($96.433.500) PESOS M/CTE, este pago fue aprobado dentro de esta acta por parte del comité de seguimiento regional de la SATZF, con el fin de apoyar la implementación del proyecto  productivo, para la siembra de 2 hectáreas de café en asocio con plátano, 2 hectáreas de aguacate, 1 hectárea de granadilla y construcción para 200 gallinas ponedoras y un beneficiadero para café por  valor de $  ($96.433.500), como lo muestran las formas del comité de compras: ACCTIF-012 Evaluación y selección de proveedores, ACCTI-F-013 Plan de compras, INTI -F-008 Acta reunión e INTI -F-009 Listado asistencia con anexo cotizaciones.
De acuerdo con la verificación y evaluación al expediente en mención, el equipo auditor evidencia incumplimiento de la Actividad 4 - Realizar el comité de compras, de conformidad con el procedimiento ACCTI-P-017 Versión 4 del 12 de abril de 2018 y el Instructivo ACCTI-I-003, en cuanto a ... "Una vez se determine la mejor opción de compra y de provisión de bienes o servicios, el proveedor será validado y aprobado por el comité y se diligenciará la forma ACCTI-F-013 FORMA PLAN DE COMPRAS, el cual deberá ser aprobado para desembolsos por el Comité de Seguimiento Regional. De esta actividad deberá suscribirse un acta firmada por los asistentes en la que se relacione el tipo de insumo, bien y/ o servicio a adquirir, cantidad, el valor para cada ítem y el proveedor aprobado y el procedimiento aplicado (INTI -F-008 FORMA PARA ELABORAR ACTA REUNIÓN y INTI -F-009 y FORMA LISTADO ASISTENCIA)"
Por otro lado, se observa que las cotizaciones no cumplían los Requerimientos de  conformidad con lo dispuesto en el instructivo ACCTI-I-003, la cotización del Proveedor DISCON, de acuerdo con el Rut presentado dentro de sus obligaciones tributarias tiene el Impuesto sobre las Ventas - IVA, se evidencia que en la cotización  por valor de 16.040.000 no Identificaba el IVA de los productos  que dieran lugar  a ello, como lo es el concentrado para gallinas ponedoras, comederos y bebederos de gallinas  con IVA del 5%, aun sin cumplir el requisito en mención, fue seleccionado por el comité por valor de $12.390.000 con cheque de gerencia para pago  el día 2 de septiembre de 2019, de igual manera, se evidencia que dentro de esta cotización se registra el valor y la cantidad de 200 gallinas ponedoras de 17 semanas, de conformidad con el instructivo … “Para cotizaciones y/o compra de bovinos y especies menores, deben tener el respectivo registro de vacunación del ICA, y aportar la ficha técnica con las características de los animales respecto a la calidad y condiciones versus los requerimientos del proyecto para ser verificados al momento de la entrega”, la oficina de control interno evidencia que no se aportó el registro de vacunación del ICA para las especies menores, ni la ficha técnica, incumpliendo los requisitos establecidos en el instructivo.
De igual manera, se observa 3 cotizaciones para la construcción de un galpón de gallinas ponedoras área total de 60 metros y para la construcción del beneficiadero, el equipo auditor observa que las 3 cotizaciones se presentan en los mismos formatos cambiando únicamente el valor de los productos y el nombre del proveedor, para la construcción de las obras se seleccionó al proveedor JORGE LUIS GUERRERO por valor de $14.842.500 y $7.951.000 respectivamente.
Dentro de las funciones  del comité de seguimiento se encuentra el revisar y autorizar los pagos que solicite el Comité de Compras conforme a los planes de inversión o acta de compras, de acuerdo a esta función impartida en el  Instructivo  ACCTI-I-003, “Durante la sesión del Comité de Seguimiento se debe diligenciar el formato acta de reunión, en donde se consigne el orden del día, las actividades desarrolladas, las decisiones tomadas y los compromisos adquiridos, debidamente firmado por los participantes”,  verificada el acta de comité de compras no se observan estos requisitos registrados en el acta de comité de compras, el equipo auditor evidencia incumplimiento de esta actividad, de igual manera, en el procedimiento ACCTI-P-017 versión 4 del 12-abril-18 indica que “Una vez se determine la mejor opción de compra y de provisión de bienes o servicios, el proveedor será validado y aprobado por el comité y se diligenciará la forma ACCTI-F-013 FORMA PLAN DE COMPRAS, el cual deberá ser aprobado para desembolsos por el Comité de Seguimiento Regional. De ésta actividad deberá suscribirse un acta firmada por los asistentes en la que se relacione el tipo de insumo, bien y/ o servicio a adquirir, cantidad, el valor para cada ítem y el proveedor aprobado y el procedimiento aplicado (INTI -F-008 FORMA PARA ELABORAR ACTA REUNIÓN y INTI -F-009 FORMA LISTADO ASISTENCIA), la Oficina de Control Interno evidencia que en el acta de comité de compras  INTI-F-008 realizada el 25/07/2019 no quedo registrada las actividades a desarrollar de acuerdo con el instructivo y el procedimiento incumpliendo esta actividad por parte del Equipo Técnico Operativo y el comité de seguimiento. </t>
  </si>
  <si>
    <t xml:space="preserve">Acta de Comité de compras (INTI -F-008- INTI-F-009), con fecha del 09/03/2023  S-7692641 SIRA 2016 PLC, con el fin de realizar el Comité de Compras  para  1 familia.
 plan de compras forma ACCTI-F-013 de fecha 09-03-2023, Saldo en cuenta por valor de $21.522.969 según certificación bancaria con fecha del 09-03-2023
Al realizar revisión de los formatos que soportan el comité de compras se evidencia que se debe subsanar el ACCTI-F-013 Plan de compras, el registro de vacunación anexa a la cotización de EDWIN QUINTERO según las observaciones del primer numeral de esta acta. Dicho documento deberá ser cargado en aplicativo en el botón “Subsanar”, e informar al comité de seguimiento para su revisión con el fin de validar la información para emitir concepto.
Plan de compras, diligenciamiento del formato ACCTI-F- 013, No validado debido a que el proveedor seleccionado para adquirir el ganado no cuenta con documento que sustente que dispone del inventario de animales vacunados para la venta a los beneficiarios, teniendo en cuenta que también fue seleccionado en otros proyectos para el mismo ítem.
</t>
  </si>
  <si>
    <t xml:space="preserve">Acta de Comité del primer comité de compras (INTI -F-008- INTI-F-009), con fecha del 16/02/2020   P-NAR-036 PACTO AGRARIO, con el fin de realizar el Comité de Compras  para  5 familias.
Se observa el plan de compras forma ACCTI-F-013 de fecha 16-02-2020, Saldo en cuenta por valor de $45.672.332 de acuerdo al extracto bancario del día 31/12/2019, el primer comité se realizara por el valor de $32.450.00 para la compra de insumos y herramientas.
De acuerdo al comité de compras efectuado por el convenio, se pretendía en la primera parte entregarles las maquinarias y herramientas varias para que vallan preparando el terreno para la siembra del aguacate y el fríjol y en un segundo comité de compras, adquirir las plantas de aguacate y la semilla de fríjol.
</t>
  </si>
  <si>
    <t xml:space="preserve">Acta de Comité de compras (INTI -F-008- INTI-F-009), con fecha del 11/10/2022  S-QUI-021 SIDRA 2015, con el fin de realizar el Comité de Compras  para  1 familia.
La beneficiaria presentó al comité de compras las 3 cotizaciones de ganado, se escoge al proveedor  JOSE AGUSTIN ROMERO PORRAS, que reúne los mínimos requeridos sobre la oferta de ganado para la implementación del proyecto productivo y se ajusta al presupuesto 7.513.600.
</t>
  </si>
  <si>
    <t>5. Tarea - Realizar comité de seguimiento al comité de compras</t>
  </si>
  <si>
    <t>2 días</t>
  </si>
  <si>
    <t>Se evidencia acta del Comité de Seguimiento del 03/06/2022 en donde se somete a discusión la documentación presentada y se APRUEBA el comité de compras 
con fecha del 18 de mayo de 2022 del proyecto S-CES-113 SIDRA 2014.
Se observa que el comité de seguimiento aprobó el comité de compras sin verificar que las cotizaciones seleccionadas de los semovientes no cumplían  con los requisitos mínimos de acuerdo con el instructivo,  Incumpliendo con el instructivo ACCTI-003 versión 5, numeral 7.7 “Comité de Seguimiento”, cuyo objetivo es velar por el cumplimiento de cada una de las etapas del apoyo a la implementación del proyecto productivo, en términos de transparencia y legalidad.</t>
  </si>
  <si>
    <t>Se realiza comité de compras para proyecto S ARA 016 para una línea productiva de cacao-plátano-maderables, se aprueba un comité de compras por valor de $ 30.082.534 para adquirir insumos con tres proveedores con fecha del 22/11/2021.</t>
  </si>
  <si>
    <t>Se evidencia El Comité de Seguimiento al someter a discusión la documentación presentada, APRUEBA el comité de compras del proyecto S-HUI-046 SIDRA 2015, por cuanto se subsana las observaciones realizadas al acta de reunión por parte del ETO. con fecha del 22/11/2021.</t>
  </si>
  <si>
    <t>El valor del comité de compras aprobado será de $20.445.000,00, según saldo en cuenta. La familia beneficiaria, deberá cubrir el excedente de $1.243.850 cheques, etc. se evidencia que el comité de seguimiento APRUEBA, el comité de compras realizado con fecha 24/11/2021 del proyecto SNAR-003 SIDRA 2014.</t>
  </si>
  <si>
    <t>Se evidencia que el comité de seguimiento APRUEBA, el comité de compras realizado con fecha 24/1092019del proyecto P-NAR-006 PACTO AGRARIO</t>
  </si>
  <si>
    <t>Se evidencia que el comité de seguimiento APRUEBA, el  primer comité de compras realizado con fecha 4/09/2021 del proyecto S-COR-003 SIDRA 2015, por valor de $49.027.300 para insumos y herramientas de conformidad con el plan de compras y del acta de comité.</t>
  </si>
  <si>
    <t>El “Comité de Compras”, fue aprobada la ejecución de los recursos para apoyar la implementación del proyecto por valor de NOVENTA Y SEIS MILLONES CUATROCIENTOS TREINTA Y TRES MIL QUINIENTOS ($96.433.500) PESOS M/CTE, por parte del Comité de seguimiento regional como lo muestran las formas del comité de compras: ACCTIF-012 Evaluación y selección de proveedores, ACCTI-F-013 Plan de compras, INTI -F-008 Acta reunión e INTI -F-009 Listado asistencia con anexo cotizaciones el 25 de julio del 2019, por parte de la OCI,  se observa debilidades en la verificación de los requisitos y formatos necesarios para dar viabilidad  y continuación en las demás actividades de ejecución del proyecto productivo, dado que aun sin cumplir los requisitos de la actividad  4 " Realizar el comité de compras" el comité de seguimiento dio viabilidad y aprobó el pago de los recursos por valor de $  ($96.433.500) PESOS M/CTE,  el equipo editor evidencia que dentro de las funciones  del comité de seguimiento se encuentra el revisar y autorizar los pagos que solicite el Comité de Compras conforme a los planes de inversión o acta de compras, de acuerdo a esta función impartida en el  Instructivo  ACCTI-I-003, Durante la sesión del Comité de Seguimiento se debe diligenciar el formato acta de reunión, en donde se consigne el orden del día, las actividades desarrolladas, las decisiones tomadas y los compromisos adquiridos, debidamente firmado por los participantes,  verificada el acta de comité de compras no se observan estos requisitos registrados en el acta de comité de compras.</t>
  </si>
  <si>
    <t>Se evidencia que el comité de seguimiento APRUEBA, el  primer comité de compras realizado con fecha 09/03/2020 del proyecto P-NAR-036 PACTO AGRARIO, por valor de $32.450.00.</t>
  </si>
  <si>
    <t>6. Tarea - Realizar las gestiones administrativas de pago a proveedores</t>
  </si>
  <si>
    <t>8 días</t>
  </si>
  <si>
    <t>INTI-F-008 Forma Para Elaboración Acta de Reunión:  Verificar que el acta contenga la siguiente información de acuerdo con el comité de compras: El beneficiario del cheque, el concepto de pago, el valor, número de cheque y copia de la imagen legible del cheque.</t>
  </si>
  <si>
    <t>No se evidenció acta de gestión de pagos a proveedores, incumpliendo con el instructivo  ACCTI-I-003 versión 5 "7.12.1 pago a proveedores", debido que se observó retiro en efectivo de acuerdo con extractos bancarios, el instructivo especifica que los pagos se cancelarán a través de cheques de gerencia a nombre de los proveedores dentro de la misma sucursal bancaria.
por otro lado, se evidencia cuenta de cobro de 10 Novillas realizada por el señor WILSON PEÑARANDA QUINTERO identificado con cedula  6.795.818, por valor de $ 20.250.000,  con incongruencias en la firma, ya que esta es diferente a la registrada  en la  cotización y  en el Registro único de vacunación.</t>
  </si>
  <si>
    <t xml:space="preserve">
Se evidencia  acta de acompañamiento en entrega a satisfacción y gestiones administrativas de cuenta de manejo de cuenta conjunta en Banco Agrario a favor de beneficiarias bajo proyecto S-ARA-016 sobre el Proyecto Productivo, convocatoria SIDRA 2014, predio Las Bendiciones, ubicado en la vereda Cravo Charo, municipio de Tame - Arauca. </t>
  </si>
  <si>
    <t>Se observa acta INTI-F-008 de fecha 01/02/2022 con el fin de realizar el pago a proveedores del proyecto SIDRA 2015 S-HUI-046 aprobado en comité de compras.</t>
  </si>
  <si>
    <t xml:space="preserve">No se evidenció acta de gestión de pagos a proveedores,  sin embargo en la entrega a satisfacción se evidencia los pagos con cheques de gerencia y el registro fotográfico de los bienes y servicios adquiridos. </t>
  </si>
  <si>
    <t>No se evidenció acta de gestión de pagos a proveedores, incumpliendo con el instructivo  ACCTI-I-003 versión 5 "7.12.1 pago a proveedores", Por otro lado, no se observa foto del cheque de gerencia, ni el numero, ni el valor como soporte del pago al proveedor, en los extractos bancarios se observa  la nota debito por cheque de gerencia  por valor de $49.052.472 y el valor aprobado por el comité de compras para el primer comité de compras es de $ $49.027.300 con una diferencia de $25.172 que no registra en algún acta el porque de la diferencia, así mismo, se observa en el control de saldos,  la compra  del cheque de gerencia por valor de  $49.052.472.
Por otro lado, verificados los extractos bancarios, se observa notas debito por cuota de manejo de tarjeta debito por valor de 11.000 mensual</t>
  </si>
  <si>
    <t>A la fecha de la auditoria 20/06/2023 no se ha realizado la ejecución de los recursos aprobados en el comité de compras y aprobados por el comité de seguimiento el 4 de mayo del 2023. Se evidencia incumplimiento en los tiempos establecidos de acuerdo con el procedimiento ACCTI-P-017 Versión 6.</t>
  </si>
  <si>
    <t>Se observa acta de gestiones administrativas de pago a proveedores de fecha 12 de marzo de 2020, se relaciona el numero de cheque su valor, registro fotográfico y listado de asistencia, así mismo, las demás actividades realizadas en el banco.</t>
  </si>
  <si>
    <t>7.  Tarea  - Acompañar la entrega y recibo a satisfacción de
bienes y servicios</t>
  </si>
  <si>
    <t xml:space="preserve">Se evidencia ACCTI-F-014 Forma acta de entrega y recibo a satisfacción de bienes y servicios de fecha 09/06/2023 firmado por los beneficiarios del proyecto con registro fotográfico.
</t>
  </si>
  <si>
    <t xml:space="preserve"> Se evidencia el ACCTI-F-014 Forma acta de entrega y recibo a satisfacción de bienes y servicios del 16/02/2022, con su respectivo registro fotográfico,  se observa el pago con cheque de gerencia por valor de $10.209.000. proveedor denominado FERREAGRO YASNO G. Nit.1081418421-9, </t>
  </si>
  <si>
    <t>se evidencia 3 formatos ACCTI-F-014 Forma acta de entrega y recibo a satisfacción de bienes y servicios de fecha 19/04/2022, con su respectiva reacción de bienes y servicios recibidos, firmas de los beneficiarios, registro fotográfico y sus facturas correspondientes.
El contrato de obra correspondiente en la construcción de la bodega de 3 por 4 patio de secado 6 por 4 no se encuentra firmado por el contratante.</t>
  </si>
  <si>
    <t>Se evidencia el ACCTI-F-014 Forma acta de entrega y recibo a satisfacción de bienes y servicios de fecha 1/10/2019, se observa recibo a satisfacción del proveedor BPAGRO por valor 36.835.000 y del   proveedor quien fue el encargado de construir un beneficiadero de 3*4 y un patio de 60 Mts2., así mismo se observa registro fotográfico de todo lo entregado en el recibo a satisfacción.</t>
  </si>
  <si>
    <t>Se observan ACCTI-F-014 Forma acta de entrega y recibo a satisfacción de bienes y servicios del 5 de octubre de 2018, firmado por los beneficiarios, no obstante, se evidencia el incumplimiento de la actividad así: 
No se evidencia Recibo a satisfacción de bienes y servicios (forma ACCTI-F-014) para la compra de 24 vacas paridas con crías de 3 a 4 meses proveedor Robinzon Mora Macea por valor de ($48.000.000)  no existe registro fotográfico de la entrega), así mismo, se evidencia que no existe  factura de venta o cuenta de cobro.
No se evidencia Recibo a satisfacción de bienes y servicios (forma ACCTI-F-014) para compra de insumos para ganadería por valor de ($4.094.644) no existe registro fotográfico de la entrega).
Por otro lado, se observa  los  Recibos a satisfacción de bienes y servicios para la compra de 432 pollas de levante por valor de ($16.631.468), compra de herramientas por ($19.005.900) compra de semillas y abonos de ají por ($1.397.500) correspondiente al proveedor Agro Parcelas S.A.S todos sin registro fotográfico de la entrega, compra de materiales para la construcción de porquerizas proveedor Materiales la economía (6.713.400), sin registro fotográfico,  compra de 60 cerdos de 45 días de nacidos proveedor Alfonso David Somayor (7.800.000) sin registro fotográfico, compra para alimentos de cerdos proveedor Nutricampo Ltda. (15.890.000) 
Construcción de porquerizas  y de corrales para gallinas, cercas y sostenimiento de praderas para el manejo del ganado por valor de (14.390.000) proveedor JOSE TOMAS BUENO VILLAMIZAR sin registro fotográfico de las obras construidas y sin factura de venta o cuenta de cobro</t>
  </si>
  <si>
    <t xml:space="preserve">Se evidencia el ACCTI-F-014 Forma acta de entrega y recibo a satisfacción de bienes y servicios del 7/09/2021, con su respectivas firmas a satisfacción de los beneficiarios y su registro fotográfico.
 </t>
  </si>
  <si>
    <t>A la fecha de la auditoria 20/06/2023 no se ha realizado la ejecución de los recursos aprobados en el comité de compras y aprobados por el comité de seguimiento el 4 de mayo del 2023.</t>
  </si>
  <si>
    <t>Se observa ACCTI-F-014 Forma acta de entrega y recibo a satisfacción de bienes y servicios del 12 de marzo de 2020, debidamente diligenciado y firmado por los beneficiarios por el valor recibido en herramientas e insumos de $32.450.000 del proveedor Agro Andina de Nariño, así mismo, se observa registro fotográfico y su respectiva factura de venta electrónica por parte del proveedor del 12 de marzo del 2020.</t>
  </si>
  <si>
    <t>Actualmente se encuentra pendiente de realizar la subsanación del comité de compras por parte de la ETO con las recomendaciones dadas por el comité de seguimiento  en el acta de comité de seguimiento de fecha 16/06/2023.
Realizada la verificación  se evidencia que a la fecha de la evaluación 23/06/2023 no se ha realizado la actividad 7.</t>
  </si>
  <si>
    <t xml:space="preserve">
Realizada la verificación  se evidencia que a la fecha de la evaluación 23/06/2023 no se ha realizado la actividad 7.</t>
  </si>
  <si>
    <t>8. Tarea - Tramitar insumos de cierre técnico y financiero etapa de apoyo implementación del proyecto productivo subsidio SIT, SIDRA y SIRA</t>
  </si>
  <si>
    <t>Se observan los siguientes documentos para el cierre técnico y financiero:
Extracto bancario: con fecha 08-06-2022, evidencia que el saldo de la cuenta de manejo conjunto cuyo titular es la beneficiaria Damaris Gómez Cervantes, con cédula No. 1.067.032.558, quedó en $0 pesos m/cte. desde el día 08 de junio de 2022.
La certificación bancaria: de la cuenta individual de ahorros de manejo conjunto No. 4-247-02-04654- 2, de la entidad Banco Agrario de Colombia sucursal Tamalameque, con titular la Sra. Damaris Gómez Cervantes, condición del manejo conjunto con funcionario de la ANT, presenta fecha de cierre del  08-06-2022 firmada por el director de oficina. 
Control de saldos ACCTI-F-016, con fecha de 10-06-2022 elaborado por el profesional Wilson Quiroga López profesional UGT Nororiente, evidencia los respectivos ingresos a la cuenta desde el 22-04-2022 y conceptúa los diferentes egresos de la cuenta de manejo conjunto durante su manejo, hasta el día de cierre.
Cierre técnico y financiero del proyecto ACCTI-F-017, por el profesional Wilson Quiroga López, en calidad de Equipo Técnico y Operativo (ETO) de la UGT Nororiente, está diligenciado acorde a la información del proyecto y las diferentes actividades realizadas para la ejecución de los recursos del proyecto productivo por parte de la ANT, con sus respectivos soportes según corresponda a la versión del instructivo vigente al momento de su ejecución.</t>
  </si>
  <si>
    <t>Se observan los siguientes documentos para el cierre técnico y financiero:
Extracto bancario: con fecha 30-11-2021, evidencia que el saldo de la cuenta de manejo conjunto quedó en $0 pesos m/cte. desde el día 24 de noviembre de 2022.
La certificación bancaria: de la cuenta individual de ahorros de manejo conjunto No. 4-737-03-02018-1 apertura da en el Banco Agrario a nombre de la beneficiaria MARTA CARRILLO TORRES, condición del manejo conjunto con funcionario de la ANT, presenta fecha de cierre del  24-11-2021 firmada por el director de oficina. 
Control de saldos ACCTI-F-016, con fecha de 09-12-2021 , se evidencia los respectivos ingresos a la cuenta d y conceptúa los diferentes egresos de la cuenta de manejo conjunto durante su manejo, hasta el día de cierre.
Cierre técnico y financiero del proyecto ACCTI-F-017, está diligenciado acorde a la información del proyecto y las diferentes actividades realizadas para la ejecución de los recursos del proyecto productivo por parte de la ANT, con sus respectivos soportes según corresponda a la versión del instructivo vigente al momento de su ejecución.</t>
  </si>
  <si>
    <t xml:space="preserve">
1.1 Extracto bancario: con fecha 16-12-2021, evidencia que el saldo de la cuenta de manejo conjunto cuyo
titular es el beneficiario HECTOR BOLIVAR HIGIDIO IMBAJOA, con cédula No. 12.978.251, quedó en cero
pesos.
1.2 La certificación bancaria de la cuenta individual de ahorro de manejo conjunto No. 203-89840-3 de la
entidad Banco AV Villas, Oficina Pasto Av. Los Estudiantes, con titular el señor HECTOR BOLIVAR HIGIDIO
IMBAJOA, condición del manejo conjunto con Luis Antonio Pérez Villota, funcionario de la ANT, líder de la
UGT Sur Occidente, fecha de apertura 08-06-2021 y fecha de cierre del 23-05-2021 firmada por el Gerente de
oficina.
1.3 Control de saldos ACCTI-F-016, con fecha del 15-06-2022 elaborado por la profesional Piedad Lorena
Hurtado Castaño, Contratista de la Subdirección de Acceso a Tierras en Zonas Focalizadas. Evidencian los
respectivos ingresos a la cuenta desde el 29-07-2021, y conceptúa los diferentes egresos, los intereses
generados y los costos financieros de la cuenta de manejo conjunto durante su manejo, hasta el día de cierre.
1.4 Cierre técnico y financiero del proyecto ACCTI-F-017, con fecha del 17-02-2023 elaborado por el
profesional Luis René Casanova Enríquez, en calidad de Equipo Técnico y Operativo (ETO) de la UGT Sur
Occidente, está diligenciado acorde a la información del proyecto y las diferentes actividades realizadas para
la ejecución de los recursos del proyecto productivo por parte de la ANT, con sus respectivos soportes según
corresponda a la versión del instructivo vigente al momento de su ejecución.</t>
  </si>
  <si>
    <t>Revisión del expediente digital SIDRA-ANT para verificar los siguientes documentos que soportan el cierre
técnico y financiero del proyecto:
 1.1 Extracto bancario: con fecha 26 de septiembre de 2019, evidencia que el saldo de la cuenta de manejo
conjunto cuyo titular es la beneficiaria Mary Urresti Ojeda, quedó en cero pesos.
 1.2 La certificación bancaria de la cuenta de ahorros individual de manejo conjunto No. 20383425-9 en
Banco AV Villas oficina Pasto Av. los Estudiantes, con titular la señora Mary Urresti Ojeda, condición del
manejo conjunto con Darley Nicolai Quintana Insandara, Asesor Líder de Unidad de Gestión Territorial
Nariño de la ANT, fecha de apertura del 01 de noviembre de 2018 y fecha de cierre del 08 de octubre de
2019, firmada por Gerente oficina Pasto Av. los Estudiantes.
 1.3 Control de saldos ACCTI-F-016, con fecha 18 de marzo de 2020 elaborado por el profesional Hugo
Benavides consultor del área administrativa y financiera del Convenio 1006 ANT-ACDI VOCA, evidencia
los respectivos ingresos a la cuenta desde el 22 de marzo de 2019, y conceptúa los diferentes egresos, los
intereses generados y costos financieros de la cuenta de manejo conjunto durante su vigencia, hasta el día
de cierre de la cuenta, según extracto y certificación bancaria.
 1.4 Cierre técnico y financiero del proyecto ACCTI-F-017, elaborado el 26 de marzo de 2020 por los
profesionales Hugo Benavides consultor del área administrativa y financiera y Oscar Barco Córdoba
Productivo del Convenio 1006 ANT-ACDI VOCA, está diligenciado acorde a la información del proyecto y
las diferentes actividades realizadas para la ejecución de los recursos del proyecto productivo por parte de
la ANT, con sus respectivos soportes según corresponda a la versión del instructivo vigente al momento de
su ejecución.</t>
  </si>
  <si>
    <t xml:space="preserve">No se evidencia el formato ACCTI-F-017 forma cierre técnico y financiero, extractos bancarios, ni certificación de cierre del banco Agrario, aun cuando el día 16 y 28 de agosto de 2018 entregaron los cheques a los proveedores seleccionados en el comité de compras, ejecutando todos los recursos del proyecto productivo por valor de $134.742.872.
Respecto a los resultados observados, se evidenció el incumplimiento del procedimiento ACCTI-P-017 versión 4 y el instructivo ACCTI-I-003 versión 4, toda vez que, no se observó el debido diligenciamiento de las formas requeridas para soportar la materialización del proyecto productivo, las cuales son un requisito para lograr su cierre técnico y financiero, de igual manera, se observa el  incumplimiento de los tiempos establecidos para esta actividad. 
</t>
  </si>
  <si>
    <t>Se observa el ACCTI-F-016 forma control de saldos de fecha 22/06/2022, con un saldo en la cuenta de $73.264.160, de igual manera se observa extracto bancario con corte a septiembre del 2021 con saldo actual por valor de $73.264.160.
Se evidencia que el control de saldo lo realizaron 9 meses después de haber realizado el primer comité de compras a saber 7 de septiembre del 2021., incumpliendo con el Instructivo ACCTI-I-003 versión 5 en su numeral   7.1.4 Control de saldos de la cuenta bancaria.  "Es el formato que se diligencia con el fin de registrar el manejo del dinero del proyecto productivo desde que se abre la cuenta bancaria hasta la fecha del último movimiento financiero, su utilidad en la realización del diagnóstico radica en que le permite al Equipo Técnico Operativo soportar los movimientos y el saldo actualizado de la cuenta bancaria para establecer el manejo que se le dará al proyecto productivo" se observa que en el control de saldos  se registra las  notas debito por cuota de manejo de tarjeta debito por valor de 11.000 mensual soportados con los extractos bancarios, sin dar alguna alerta roja.
A la fecha de revisión 1/05/2023, se evidencia que se ha realizado un comité de compra con la ejecución del 40% de los recursos otorgados por la ANT. Se realizo comité de compra y quedo pendiente de ejecución $73.264.160</t>
  </si>
  <si>
    <t xml:space="preserve">Respecto de la tarea “Tramitar insumos de cierre técnico y financiero etapa de apoyo implementación del proyecto productivo subsidio SIT, SIDRA y SIRA” del procedimiento ACCTI-P-017.
Se observa que a la fecha de la auditoria 14 de junio de 2023, no se ha logrado realizar el cierre financiero, dado que a partir de la tarea número cuatro (4) del citado procedimiento se presenta el incumplimiento en el diligenciamiento de formas de soporte que son necesarias para evidenciar la correcta ejecución del flujo de actividades materialización del proyecto productivo, las cuales son un requisito para lograr su cierre técnico y financiero </t>
  </si>
  <si>
    <t>A la fecha se ha realizado un comité de compras queda pendiente de ejecutar el valor de $13.043.936,00, no obstante, se han realizado dos visitas de seguimiento, observándose que los beneficiarios no han iniciado con el proyecto, las familias adjudicatarias manifiestan que no han podido iniciar con la preparación del terreno para la siembra del aguacate y el frijol por la pandemia, por cuanto no les dejaban pasar al predio por venir de la ciudad de Pasto y que dentro del grupo se tienen personas de la tercera edad. 
e evidencia que la finca se encuentra cubierta de malezas y arbustos, solamente han efectuado la limpieza de un lote pequeño ubicado en la parte cercana a la carretera, pero la mayor parte de la finca se encontró nuevamente enmalezada, no siendo posible ni siquiera recorrerla. 
El predio no posee vivienda rural, por lo cual manifiestan que la maquinaria y herramientas las tienen en sus casas de habitación en Pasto, situación por la cual no ha sido posible corroborar los bienes y equipos entregados.
RECOMENDACIÓN DEL TECNICO :
Debido a la situación anteriormente encontrada y que no se tienen avances significativos en la ejecución del proyecto a pesar que ya han pasado varios años desde su adjudicación, se recomienda dar inicio al proceso de condición resolutoria.</t>
  </si>
  <si>
    <t>Actualmente se encuentra pendiente de realizar la subsanación del comité de compras por parte de la ETO con las recomendaciones dadas por el comité de seguimiento  en el acta de comité de seguimiento de fecha 16/06/2023.
Realizada la verificación  se evidencia que a la fecha de la evaluación 9/05/2023 no se ha realizado la actividad 8.</t>
  </si>
  <si>
    <t xml:space="preserve">
Realizada la verificación  se evidencia que a la fecha de la evaluación 23/06/2023 no se ha realizado la actividad 8.</t>
  </si>
  <si>
    <t>tarea 9. Realizar comité de seguimiento para validación de insumos de cierre del proyecto</t>
  </si>
  <si>
    <t xml:space="preserve">Se evidencia  el formato  INTI-F-008 Acta de Reunión,   Comité de Seguimiento por la SATZF de  fecha 8/09/2022,  con el fin validar los  insumos de cierre del proyecto  S-CES-113 SIDRA 2014, el cual fue materializado en su totalidad bajo los procedimientos vigentes, situación que conlleva a dar por sentado el cierre del expediente del proyecto y aprobar el archivo del mismo. </t>
  </si>
  <si>
    <t xml:space="preserve">Se evidencia  el formato  INTI-F-008 Acta de Reunión,   Comité de Seguimiento por la SATZF de  fecha 1/04/2022,  con el fin  de validar los documentos que soportan el cierre técnico y financiero del proyecto  S-HUI-046 SIDRA 2015.ejecutado por la ANT,  el cual fue materializado en su totalidad bajo los procedimientos vigentes, situación que conlleva a dar por sentado el cierre del expediente del proyecto y aprobar el archivo del mismo. </t>
  </si>
  <si>
    <t>Se evidencia  el formato  INTI-F-008 Acta de Reunión,   Comité de Seguimiento por la SATZF de  fecha 1/03/2023,  con el fin  de validar los documentos que soportan el cierre técnico y financiero del proyecto  S-NAR-003 SIDRA 2014.ejecutado por la ANT,  el cual fue materializado en su totalidad bajo los procedimientos vigentes, situación que conlleva a dar por sentado el cierre del expediente del proyecto y aprobar el archivo del mismo. 
El proyecto se encuentra con una ejecución financiera y Administrativa del 100% el valor del comité ejecutado con recursos del subsidio fue de $20.445.000+$56.656,51 (rend. financieros), la diferencia de $1.243.850 estuvo a cargo del beneficiario para pagar al proveedor CONSTRUGUADUAS.</t>
  </si>
  <si>
    <t xml:space="preserve">Se evidencia  el formato  INTI-F-008 Acta de Reunión,   Comité de Seguimiento por la SATZF de  fecha 2/02/2021,  con el fin  de validar los documentos que soportan el cierre técnico y financiero del proyecto  P-NAR-006 PACTO AGRARIO .ejecutado por la ANT,  el cual fue materializado en su totalidad bajo los procedimientos vigentes, situación que conlleva a dar por sentado el cierre del expediente del proyecto y aprobar el archivo del mismo. 
</t>
  </si>
  <si>
    <t>A la fecha de verificación de la auditoria a saber 23 de junio del 2023, no se evidencia que el comité de seguimiento haya realizado alguna gestión tendiente al requerimiento del cierre técnico financiero de este proyecto a la UGT, incumpliendo su objetivo de velar por el cumplimiento de cada una de las etapas del apoyo a la implementación del proyecto productivo, en términos de transparencia y legalidad de conformidad con el instructivo ACCTI-I-003.</t>
  </si>
  <si>
    <t>El proyecto se encuentra en etapa de ejecución de los recursos del proyecto productivo, a la fecha del 01/05/2023 se ha ejecutado el 40% de los recursos en un primer comité de compras.</t>
  </si>
  <si>
    <t>Actualmente se encuentra pendiente de realizar la subsanación del comité de compras por parte de la ETO con las recomendaciones dadas por el comité de seguimiento  en el acta de comité de seguimiento de fecha 16/06/2023.</t>
  </si>
  <si>
    <t xml:space="preserve">
Realizada la verificación  se evidencia que a la fecha de la evaluación 9/05/2023 no se ha realizado la actividad 9.</t>
  </si>
  <si>
    <t xml:space="preserve"> Tarea 10. Realizar el seguimiento a la materialización del subsidio</t>
  </si>
  <si>
    <t>No se evidenció visita de campo, a la fecha de la auditoria para efectuar seguimiento al cumplimiento de los beneficiarios (3 familias) y verificar la condición resolutoria, incumpliendo con el ACCTI-I-003 versión 5 numeral 7.15 "Seguimiento a la materialización de subsidios”, en donde, el propósito de esta actividad, es verificar y validar el correcto avance en la ejecución del proyecto productivo desde la realización del diagnóstico hasta su cierre técnico y financiero, así como, verificar la debida explotación del predio según los lineamientos normativos a que refiere la Ley 160 de 1994 en su Artículo 25, y el Decreto Ley 902 del 2017.</t>
  </si>
  <si>
    <t>No se evidenció visita de campo, a la fecha de la auditoria para efectuar seguimiento al cumplimiento de los beneficiarios (2 familias) y verificar la condición resolutoria, incumpliendo con el ACCTI-I-003 versión 5 numeral 7.15 ”Seguimiento a la materialización de subsidios”, en donde, el propósito de esta actividad, es verificar y validar el correcto avance en la ejecución del proyecto productivo desde la realización del diagnóstico hasta su cierre técnico y financiero, así como, verificar la debida explotación del predio según los lineamientos normativos a que refiere la Ley 160 de 1994 en su Artículo 25, y el Decreto Ley 902 del 2017, dado que, existen incumplimientos en los documentos de recibo a satisfacción del proveedor   AGROSIEMBRA SERVICIOS AGRONOMICOS SAS - NIT: 901411276-8, por valor de $$ 17.246.534 destinados para la compra de productos agrícolas,  herramientas y equipos  e insumos varios, los cuales no presentan la totalidad de los requerimientos del procedimiento e instructivo a saber: Sin registro fotográfico de la entrega de los productos pagados  en el ACCTI-F-014 Forma acta de entrega y recibo a satisfacción de bienes y servicios y  No existe factura de Venta para la legalización .</t>
  </si>
  <si>
    <t>Revisado el proyecto a la fecha no se ha realizado visita a predio de seguimiento.
No se evidenció visita de campo, a la fecha de la auditoria para efectuar seguimiento al cumplimiento de los beneficiarios (1  familia) y verificar la condición resolutoria, incumpliendo con el ACCTI-I-003 versión 5 numeral 7.15 ”Seguimiento a la materialización de subsidios”, en donde, el propósito de esta actividad, es verificar y validar el correcto avance en la ejecución del proyecto productivo desde la realización del diagnóstico hasta su cierre técnico y financiero, así como, verificar la debida explotación del predio según los lineamientos normativos a que refiere la Ley 160 de 1994 en su Artículo 25, y el Decreto Ley 902 del 2017.</t>
  </si>
  <si>
    <t xml:space="preserve"> Se observa el formato ACCTI-F-015 Forma visita a predio de seguimiento del 1/12/2021,  se observa registro fotográfico de las siembras de aguacate y de café, del beneficiadero y de maquinaria y equipo. Adquiridos de conformidad con el comité de compras.
Para el proyecto productivo se tenía un subsidio de $48.281.400, los cuales se ejecutaron con el comité de compras de fecha 19/09/2019.
No se evidenció los formatos INTI-F-008 FORMA PARA ELABORACIÓN ACTA DE REUNIÓN y INTI-F- 009 FORMA LISTADO DE ASISTENCIA, en la visita de seguimiento realizada el 1 de diciembre de 2021 incumpliendo el procedimiento ACCTI-P-017 Versión 5, los cuales deben reposar en el expediente físico y digital según las normas de gestión documental de la ANT.</t>
  </si>
  <si>
    <t xml:space="preserve">
Se observa comunicación por parte del beneficiario José Bueno Villamizar con numero de radicado 20197400389662 del 25 de abril de 2019, en el cual Informaba el estado de las parcelas adjudicadas en el predio El Marcador y Santa Rosa del Municipio de San José de Ure, donde se indica la venta de dos vacas por situación de violencia e inseguridad, así mismo, se observa respuesta por parte de la SATZF mediante oficio radicado N. 20194100427291 del 5 de junio de 2019, informando que la ANT verificará en terreno el cumplimiento de las 12 familias beneficiarias del subsidio, especialmente con la ejecución de los recursos destinados para apoyar financieramente la implementación del proyecto productivo, así las cosas, se observa visita de seguimiento del 21 de abril del 2022, en la cual no se deja ninguna observación o sugerencia en cuanto la ejecución del proyecto productivo, de igual manera, no se observa registro fotográfico de los bienes, insumos y ganado adquiridos con los recursos del proyecto a saber $134.742.872, aun, cuando existe una comunicación de la venta del ganado, incumpliendo lo establecido en el instructivo ACCTI-I-003 versión 5 numeral  7.15. SEGUIMIENTO A LA MATERIALIZACIÓN DEL SUBSIDIO (…) El propósito de esta actividad, es verificar y validar el correcto avance en la ejecución del proyecto productivo desde la realización del diagnóstico hasta su cierre técnico y financiero, así como, verificar la debida explotación del predio según los lineamientos normativos a que refiere la Ley 160 de 1994 en su Artículo 25, y el Decreto Ley 902 del 2017.)</t>
  </si>
  <si>
    <t xml:space="preserve"> Se observa el formato ACCTI-F-015 Forma visita a predio de seguimiento del 24/09/2022, al primer comité de compras realizado el  7 de septiembre del 2021, se encuentra a la espera de la ejecución del segundo comité de compras para semovientes (levante y ceba), actualmente las familias han desarrollado procesos comerciales apoyados con los recursos del primer comité de compras donde recubrieron herramientas, insumos y semillas.
No se evidenció los formatos INTI-F-008 FORMA PARA ELABORACIÓN ACTA DE REUNIÓN, en la visita de seguimiento realizada el 7 de septiembre de 2021 incumpliendo el procedimiento ACCTI-P-017 Versión 5, los cuales deben reposar en el expediente físico y digital según las normas de gestión documental de la ANT.</t>
  </si>
  <si>
    <t>Se observa formato ACCTI-F-015 de fecha 21/02/2023 visita a predio de seguimiento a la implementación del proyecto productivo S-QUI-021 SIDRA 2015, se observa que el profesional observo que la beneficiaria   en la actualidad  tiene un inventario ganadero de 10 bovinos (8 Hembras y 2 machos).
No se evidenciaron los formatos INTI-F-008 FORMA PARA ELABORACIÓN ACTA DE REUNIÓN y INTI-F- 009 FORMA LISTADO DE ASISTENCIA, en la visita de seguimiento realizada el 21 de febrero de 2023 incumpliendo el procedimiento ACCTI-P-017 Versión 5 y el instructivo   ACCTI-I-003 versión 6  “ COMITE DE SEGUIMIENTO” … Parágrafo 1. En los casos en los que se requiera hacer seguimiento y acompañamiento a la materialización del subsidio, durante el desarrollo de las actividades del procedimiento etapa proyecto productivo, la SATZF podrá delegar esta función en cualquiera de los integrantes del Comité de Seguimiento. En estos casos el resultado de la visita de seguimiento deberá reflejarse mediante la forma ACCTI-F-015 - Visita de seguimiento con soporte en formas INTI-F-008 - Acta de Reunión, e INTI-F- 009 - Listado de asistencia.</t>
  </si>
  <si>
    <t xml:space="preserve">
Realizada la verificación  se evidencia que a la fecha de la evaluación 9/06/2023 no se ha realizado la actividad 9.</t>
  </si>
  <si>
    <t>Realizada la verificación  se evidencia que a la fecha de la evaluación 9/05/2023 no se ha realizado la actividad.</t>
  </si>
  <si>
    <t>De acuerdo con la revisión, análisis y verificación de los soportes relacionados en la ejecución de los recursos del subsidio en el componente proyecto
productivo, se cumplió con todas las actividades de  conformidad con el instructivo y el procedimiento.
2. se observa incumplimiento en el diligenciamiento de  los formatos INTI-F-008 FORMA PARA ELABORACIÓN ACTA DE REUNIÓN y INTI-F- 009 FORMA LISTADO DE ASISTENCIA,  en la visita de seguimiento, los cuales deben reposar en el expediente físico y digital según las normas de gestión documental de la ANT, control de calidad que permite minimizar potenciales riesgos de corrupción frente a la manipulación de información en beneficio particular o de terceros, que en caso de llegase a detectar se deberá notificar a la Oficina de Inspección de Tierras y potencial riesgo de gestión asociado a materializar un subsidio que no cumpla con los requisitos establecidos.</t>
  </si>
  <si>
    <t xml:space="preserve">De acuerdo con la revisión, análisis y verificación de los soportes relacionados en la ejecución de los recursos del subsidio en el componente proyecto
productivo, se cumplió con todas las actividades de  conformidad con el instructivo y el procedimiento.
1. No se evidenció visita de campo, a la fecha de la auditoria para efectuar seguimiento al cumplimiento de los beneficiarios (1  familia) y verificar la condición resolutoria, incumpliendo con el ACCTI-I-003 versión 5 numeral 7.15 ”Seguimiento a la materialización de subsidios”, en donde, el propósito de esta actividad, es verificar y validar el correcto avance en la ejecución del proyecto productivo desde la realización del diagnóstico hasta su cierre técnico y financiero, así como, verificar la debida explotación del predio según los lineamientos normativos a que refiere la Ley 160 de 1994 en su Artículo 25, y el Decreto Ley 902 del 2017.
</t>
  </si>
  <si>
    <t xml:space="preserve"> El  Subsidio P-NAR-006 PACTO AGRARIO .ejecutado por la ANT,   fue materializado en su totalidad bajo los procedimientos vigentes, situación que conlleva a dar por sentado el cierre del expediente del proyecto y aprobar el archivo del mismo. 
1. No se evidenció los formatos INTI-F-008 FORMA PARA ELABORACIÓN ACTA DE REUNIÓN y INTI-F- 009 FORMA LISTADO DE ASISTENCIA, en la visita de seguimiento realizada el 1 de diciembre de 2021 incumpliendo el procedimiento ACCTI-P-017 Versión 5, los cuales deben reposar en el expediente físico y digital según las normas de gestión documental de la ANT.</t>
  </si>
  <si>
    <t>1. Se evidencia que el control de saldo lo realizaron 9 meses después de haber realizado el primer comité de compras a saber 7 de septiembre del 2021., incumpliendo con el Instructivo ACCTI-I-003 versión 5 en su numeral   7.1.4 Control de saldos de la cuenta bancaria.  "Es el formato que se diligencia con el fin de registrar el manejo del dinero del proyecto productivo desde que se abre la cuenta bancaria hasta la fecha del último movimiento financiero, su utilidad en la realización del diagnóstico radica en que le permite al Equipo Técnico Operativo soportar los movimientos y el saldo actualizado de la cuenta bancaria para establecer el manejo que se le dará al proyecto productivo" se observa que en el control de saldos  se registra las  notas debito por cuota de manejo de tarjeta debito por valor de 11.000 mensual soportados con los extractos bancarios, sin dar alguna alerta roja.
2. No se evidenció los formatos INTI-F-008 FORMA PARA ELABORACIÓN ACTA DE REUNIÓN, en la visita de seguimiento realizada el 7 de septiembre de 2021 incumpliendo el procedimiento ACCTI-P-017 Versión 5, los cuales deben reposar en el expediente físico y digital según las normas de gestión documental de la ANT.</t>
  </si>
  <si>
    <t>A la fecha de la auditoria 20/06/2023 no se ha realizado la ejecución de los recursos aprobados en el comité de compras y aprobados por el comité de seguimiento el 4 de mayo del 2023.
1. A la fecha de la auditoria 20/06/2023 no se ha realizado la ejecución de los recursos aprobados en el comité de compras y aprobados por el comité de seguimiento el 4 de mayo del 2023. Se evidencia incumplimiento en los tiempos establecidos de acuerdo con el procedimiento ACCTI-P-017 Versión 6.</t>
  </si>
  <si>
    <t>1. No se evidencio  el formato INTI-F-008 FORMA PARA ELABORACIÓN ACTA DE REUNIÓN , en las visitas de seguimiento realizadas el 7 de diciembre del  2021 y el  4 de mayo de 2022,  incumpliendo el procedimiento ACCTI-P-017 Versión 5 y el instructivo   ACCTI-I-003 versión 5 numeral 7.15. “SEGUIMIENTO A LA MATERIALIZACIÓN DEL SUBSIDIO” … Las visitas de seguimiento quedarán registradas en el formato que a continuación se menciona dispuesto para tal fin, el cual debe reposar en el expediente físico y digital según las normas de gestión documental de la ANT, ACCTI-F-015 Visita de Seguimiento - INTI-F-008 Acta de Reunión - INTI-F- 009 Listado de Asistencia, los cuales deben reposar en el expediente físico y digital según las normas de gestión documental de la ANT.</t>
  </si>
  <si>
    <t xml:space="preserve">1. No es posible establecer el cumplimiento del tiempo fijado para la ejecución de la tarea N. 2 "Estructurar participativamente el proyecto productivo y elaborar el plan de inversión y de pagos", toda vez que, no se dispone de una traza de una fecha exacta en la que inicie esta actividad una vez  desembolsados los recursos de apoyo a la implementación del proyecto productivo en la cuenta individual de manejo conjunto inician las actividades contempladas en el Instructivo para la materialización de apoyo a la implementación del proyecto productivo del subsidio de tierras, ACCTI-I-003 vs 5 y 6, 
2. Por otro lado se evidencia el incumplimiento  de la actividad N. 3. Actividad - Realizar la valoración integral a la estructuración participativa del proyecto productivo en los tiempos establecidos del procedimiento ACCTI-P-017 versión 6 del 5/09/2022,  a saber: 6 días transcurridos a la fecha limite de ejecución de esta actividad.
3. Por otro lado se evidencia el incumplimiento  de la  actividad  5. Actividad - Realizar comité de seguimiento al comité de compras en los tiempos establecidos del procedimiento ACCTI-P-017 versión 6 del 5/09/2022,  a saber: 24 días transcurridos a la fecha limite de ejecución de esta actividad en la primera solicitud y en la solicitud de subsanación son 37 días hábiles transcurridos después de haber realizado la subsanación del comité de compras.
</t>
  </si>
  <si>
    <t>1.Proyecto:  S-CES-113 SIDRA 2014
Exp:  
Verificado por: Dolly Nayibe Ojeda 
Objeto: Implementar una línea de ganadería bovina doble propósito, en una extensión de 19,8981 has, bajo un sistema silvopastoril en el predio La Esperanza, corregimiento / vereda Las  Palmas, municipio de Tamalameque departamento de Cesar, con el apoyo de los recursos otorgados como subsidio, para el proyecto productivo.</t>
  </si>
  <si>
    <t xml:space="preserve">El desembolso del proyecto productivo en la cuenta controlada fue efectuado el 19 de Junio de 2018  y la estructuración no se ha realizado, no es posible establecer el cumplimiento del tiempo fijado para la ejecución de la tarea N. 2 "Estructurar participativamente el proyecto productivo y elaborar el plan de inversión y de pagos", toda vez que, no se dispone de una traza de una fecha exacta en la que inicie esta actividad después de tener los recursos desembolsados en la cuenta controlada, por lo anterior es una actividad incumplida de acuerdo al instructivo ACCTI-I-003 V3 27 Abril 2018y al Procedimiento ACCTI-P-017 V3 del 27 de Abril de 2018
De acuerdo a la verificación realizada en el aplicativo SIT módulo SIDRA y de acuerdo con el Instructivo ACCTI-I-003 V3 27 Abril 2018,  no se evidenció documentación de actividades realizadas tales como: La formulación participativa INTI-F-008 Forma para Elaboración Acta de Reunión, INTI-F-009 Forma Listado de Asistencia, ACCTI-F-019 Estructuración Participativa de Proyectos Productivos, ACCTI-F-011 Plan Inversión y Pagos, se observó  que el pago del proyecto productivo se efectúo el 19 de Junio de 2018, transcurriendo 5 años sin Ejecución de las actividades descritas en el Procedimiento e instructivo. 
No se evidencia que el comité de seguimiento haya realizado alguna gestión de requerimiento a la UGT para cada una de las actividades a realizar en la implementación y ejecución de los recursos del proyecto; incumpliendo su objetivo de velar por el cumplimiento de cada una de las etapas del apoyo a la implementación del proyecto productivo, en términos de transparencia y legalidad de conformidad con el instructivo ACCTI-I-003. 
</t>
  </si>
  <si>
    <t>La OCI no evidenció visita de Seguimiento, a la fecha de la auditoria para efectuar seguimiento al cumplimiento de los beneficiarios (2 familias) y verificar la condición resolutoria, incumpliendo con el ACCTI-I-003 ” Seguimiento a la materialización de subsidios”, en donde, el propósito de esta actividad, es verificar y validar el correcto avance en la ejecución del proyecto productivo desde la realización del diagnóstico hasta su cierre técnico y financiero, así como, verificar la debida explotación del predio según los lineamientos normativos a que refiere la Ley 160 de 1994 en su Artículo 25, y el Decreto Ley 902 del 2017</t>
  </si>
  <si>
    <t>Las visitas de seguimiento se ven reflejadas según formatos ACCTI-F-015  Visita de seguimiento 09 de mayo 2018- INTI-F-009 Forma listado de asistencia
ACCTI-F-015 Visita de seguimiento 09 de agosto 2018- INTI-F-009 Forma listado de asistencia
ACCTI-F-015 Visita de seguimiento 12 de diciembre de 2020- INTI-F-009 Forma listado de asistencia
El acta y listado de asistencia se encuentran en fisico</t>
  </si>
  <si>
    <t>No se registran evidencias en visitas de seguimiento en el aplicativo SIT módulo SIDRA, sin embargo se encuentran en fisico  ACCTI-F-015 Forma visita a predio de seguimiento, INTI-F-008 Forma para elaboración acta de reunión, INTI-F-009 Forma listado de asistencia</t>
  </si>
  <si>
    <t>Se evidencia ACCTI-F-015 Visita de seguimiento plan de Inversión 22022019 en SIT modulo SIDRA y en fisico INTI-F-008 Forma para elaboración acta de reunión,
INTI-F-009 Forma listado de asistencia</t>
  </si>
  <si>
    <t>ACCTI-F-015 Visita de Seguimiento 30112022, no se evidencia, INTI-F-008 Forma para elaboración acta de reunión, INTI-F-009 Forma listado de asistencia</t>
  </si>
  <si>
    <t xml:space="preserve">La OCI no evidenció visita de Seguimiento, a la fecha de la auditoria para efectuar seguimiento al cumplimiento de los beneficiarios y verificar la condición resolutoria, incumpliendo con el ACCTI-I-003 ” Seguimiento a la materialización de subsidios”, en donde, el propósito de esta actividad, es verificar y validar el correcto avance en la ejecución del proyecto productivo desde la realización del diagnóstico hasta su cierre técnico y financiero, así como, verificar la debida explotación del predio según los lineamientos normativos a que refiere la Ley 160 de 1994 en su Artículo 25, y el Decreto Ley 902 del 2017. </t>
  </si>
  <si>
    <t>ACCTI-F-0015 Visita de seguimiento -250 donde se evidencia que el prediio ya tiene establecido de acuerdo al proyecto productivo el cultivo de café y platano, sin embargo no se evidencia INTI-F-008 Forma para elaboración acta de reunión, INTI-F-009 Forma listado de asistencia</t>
  </si>
  <si>
    <t xml:space="preserve">La OCI no evidenció visita de Seguimiento, a la fecha de la auditoria para efectuar seguimiento al cumplimiento de los beneficiarios (1 familia) y verificar la condición resolutoria, incumpliendo con el ACCTI-I-003 ” Seguimiento a la materialización de subsidios”, en donde, el propósito de esta actividad, es verificar y validar el correcto avance en la ejecución del proyecto productivo desde la realización del diagnóstico hasta su cierre técnico y financiero, así como, verificar la debida explotación del predio según los lineamientos normativos a que refiere la Ley 160 de 1994 en su Artículo 25, y el Decreto Ley 902 del 2017. </t>
  </si>
  <si>
    <t xml:space="preserve">La OCI no evidenció visita de seguimiento, a la fecha de la auditoria para efectuar seguimiento al cumplimiento de los beneficiarios (1 familia) y verificar la condición resolutoria, incumpliendo con el ACCTI-I-003 ” Seguimiento a la materialización de subsidios”, en donde, el propósito de esta actividad, es verificar y validar el correcto avance en la ejecución del proyecto productivo desde la realización del diagnóstico hasta su cierre técnico y financiero, así como, verificar la debida explotación del predio según los lineamientos normativos a que refiere la Ley 160 de 1994 en su Artículo 25, y el Decreto Ley 902 del 2017. </t>
  </si>
  <si>
    <t xml:space="preserve">La OCI no evidenció visita de seguimiento, a la fecha de la auditoria para efectuar seguimiento al cumplimiento de los beneficiarios y verificar la condición resolutoria, incumpliendo con el ACCTI-I-003 ” Seguimiento a la materialización de subsidios”, en donde, el propósito de esta actividad, es verificar y validar el correcto avance en la ejecución del proyecto productivo desde la realización del diagnóstico hasta su cierre técnico y financiero, así como, verificar la debida explotación del predio según los lineamientos normativos a que refiere la Ley 160 de 1994 en su Artículo 25, y el Decreto Ley 902 del 2017. </t>
  </si>
  <si>
    <t xml:space="preserve">
El grupo de auditoría recomienda realizar seguimiento al proyecto y hacer las actividades pertinentes para el cierre del proyecto.</t>
  </si>
  <si>
    <t>No se ha ejecutado</t>
  </si>
  <si>
    <t>1.Proyecto:  ST-BOL-002 - SIRA 2016 PROYECTO CERRADO
Exp Físico: 201741009713400223E
Verificado por: Héctor Germán Alvarado Romero
 Objeto del Proyecto: Establecimiento de un sistema de ganadería doble proposito, para producir carne, leche y sus derivados; siembre de 10 hectáreas de maíz y siembra de pasto de corte en el predio San Felipe, ubicado en la vereda Barraco, Municipio Carmen de Bolívar - Departamento de Bolívar</t>
  </si>
  <si>
    <t>2.Proyecto: S-CAU-019 - SIDRA 2014 PROYECTO CERRADO
Exp. Físico: 201841009731000431E
Verificado por: Héctor Germán Alvarado Romero 
Objeto del Proyecto: Establecimiento de un sistema de ganadería doble proposito de ceba y leche de 12 bovinos y 0,5 Ha.  siembra de pasto de corte, en el predio denominado El Angucho -Municipio de Sotará - Departamento del Cauca.</t>
  </si>
  <si>
    <t>3.Proyecto:S-PUT-012 -  SIDRA 2014 PROYECTO CERRADO
Exp. Físico: 201841009755900680E
Verificado por: Héctor Germán Alvarado Romero
Objeto del Proyecto: Establecimiento de un sistema productivo de Ganadería de leche compuesto por 4 bovinos y el fortalecimiento de la Linea Agricola de plátano en la vereda Alto Eslabón en el Municipio de Mocoa - Putumayo</t>
  </si>
  <si>
    <t>4.Proyecto: P-NAR-109 PACTO AGRARIO
Exp: 201841009713600059E
Verificado por: Héctor Germán Alvarado Romero
Objeto del Proyecto: Establecimiento de un sistema productivo de sostenimiento de caña panelera en el predio La Aguada II ubicado en el Municipio de Linares -Nariño, compra de maquinaria, herramientas y la compra de 2 caballos de carga.</t>
  </si>
  <si>
    <t>5.Proyecto: S-CAU-001SIRA 2018
Exp: 201841009729300414E
        201841009769400815E
Verificado por: Héctor Germán Alvarado Romero
Objeto del Proyecto: Implementación de sostenimiento de 3.3 hectareas de café variedad castillo y siembra de 3.2 hectáreas de café variedad castillo , en el lote Alicia, Vera de Santa Rosa, Municipio de Popayan, Departamento del Cauca.</t>
  </si>
  <si>
    <t>6.Proyecto: S-3660497 SIRA 2016 PLC
Exp: 201841009713600241E
Verificado por: Héctor Germán Alvarado Romero
Objeto del Proyecto: Implementación de linea de ganadería doble proposito Cebú y Holsteín, bajo un sistema silvopastoril en los predios Lote 1 y Lote 2, vereda Briceño, municipio de Briceño, Antioquia.</t>
  </si>
  <si>
    <t>7.Proyecto: S-GUA-111 SIDRA 2014
Exp: 201841009713400048E
Verificado por: Héctor Germán Alvarado Romero
Objeto del Proyecto: Implementar un sistema de ganadería doble propósito y silvopastoril con 27 vacas preñadas, levantar y cebar con fines de comercialización para consumo (matadero) en un periodo de tiempo corto y con ganancias de peso superiores 500 gr diarios entregando al mercado carne de calidad producida por campesinos en el predio el Palmar de la vereda Tamarrazón del municipio de Riohacha (Guajira).</t>
  </si>
  <si>
    <t>8.Proyecto: S-NOR-173 SIRA 2016 PLC
Exp: 201841009754300664E
Verificado por: Héctor Germán Alvarado Romero
 Objeto del Proyecto: Implementación de 6 has de aguacate y una línea de ganadería doble propósito (5 Has) bajo sistema silvopastoril en el predio La Palma, vereda Paloquemao, Municipio de Abrego, departamento de Norte de Santander.</t>
  </si>
  <si>
    <t xml:space="preserve">9.Proyecto: S-1023802795 SIRA 2016 PLC
Exp: 201741009713400190E 
Verificado por: Héctor Germán Alvarado Romero
Objeto del Proyecto:  Implementación de un sistema de ganadería de ceba,  fortalecimeinto de la capacidad de producción de miel de abejas y el sostenimiento de 312 árboles de aguacate criollo, choquette y papelillo en el Predio Lote La Calera, municipio de Briceño - Antioquia. </t>
  </si>
  <si>
    <t xml:space="preserve">11.Proyecto: S-SAN-014 SIDRA 2014
Exp: 201841009758600707E
Verificado por: Héctor Germán Alvarado Romero.
  Objeto del Proyecto: Implementar un sistema agroforestal con la siembre de 1.000 nuevas plántulas de cacao CCN 51, para una extensión aproximada de 1.5 hectáreas, asociadas con 200 planta injertas de aguacate , en el predio denominado EL MULATAL , ubicado en la vereda RINCON SANTO, Municipio La Paz - Santander. 			</t>
  </si>
  <si>
    <t>12.Proyecto: S-VAL-002 SIDRA 2014
Exp: 201741009713600187E
Verificado por: Héctor Germán Alvarado Romero.
Implementar un plan de fertilización de 6 hectáreas de café, en producción variedad castillo, en el predio La Selva, Vereda La Albania, Municipio del Aguila, Departamento del Valle del Cauca.</t>
  </si>
  <si>
    <t>14.Proyecto: S-COR-002 SIDRA 2014
Exp: 201841009735900480E
Verificado por: Héctor Germán Alvarado Romero
Objeto del Proyecto:  Implementación de 6 hectáreas de ñame  diamante, 3 hectáreas de yuca chiroza y 3 hectáreas de ahuyama criolla en el predio El Recuerdo - Municipio de Canalete - Departamento de Cordova.</t>
  </si>
  <si>
    <t>15.Proyecto: S-1023800982 SIRA 2016 PLC
Exp: 201741009713400075E
Verificado por: Héctor Germán Alvarado Romero
Objetivo del Proyecto: Realizada la verificación  se evidencia que a la fecha de la evaluación 2/06/2023 no se ha realizado la actividad.</t>
  </si>
  <si>
    <t>10.Proyecto: S-71411563 SIRA 2016 PLC
Exp: 201841009713400007E
Verificado por: Héctor Germán Alvarado Romero
Objeto del proyecto: Proyecto por postular - Sin información.</t>
  </si>
  <si>
    <t xml:space="preserve">No se tiene documentación, ejecución 100% por el Incoder
</t>
  </si>
  <si>
    <t>No se tiene documentación, ejecución 100% por el Incoder</t>
  </si>
  <si>
    <r>
      <t xml:space="preserve">
No es posible establecer el cumplimiento del tiempo fijado para la ejecución de la tarea N. 2 "Estructurar participativamente el proyecto productivo y elaborar el plan de inversión y de pagos", toda vez que, no se dispone de una traza de una fecha exacta en la que inicie esta actividad después de tener los recursos desembolsados en la cuenta controlada.
</t>
    </r>
    <r>
      <rPr>
        <b/>
        <u/>
        <sz val="11"/>
        <color theme="1"/>
        <rFont val="Arial"/>
        <family val="2"/>
      </rPr>
      <t>Con fecha 7/12/2022 se evidencia acta INTI-F-008, re</t>
    </r>
    <r>
      <rPr>
        <sz val="11"/>
        <color theme="1"/>
        <rFont val="Arial"/>
        <family val="2"/>
      </rPr>
      <t>unión con los beneficiarios con el fin de Estructurar participativamente y elaborar el Plan de Inversión del Proyecto productivo SIDRA 2014, Establecimiento de un Hato Ganadero doble Propósito y Silvopastoril en el predio Nuevo Horizonte, Municipio de Magangué (Bolívar)</t>
    </r>
  </si>
  <si>
    <r>
      <rPr>
        <b/>
        <u/>
        <sz val="11"/>
        <color theme="1"/>
        <rFont val="Arial"/>
        <family val="2"/>
      </rPr>
      <t>Actividad planificada para finalización a más tardar el 7/10/2022.</t>
    </r>
    <r>
      <rPr>
        <sz val="11"/>
        <color theme="1"/>
        <rFont val="Arial"/>
        <family val="2"/>
      </rPr>
      <t xml:space="preserve">
Una vez revisadas las formas que sustentan la estructuración participativa, se observa que contienen los descriptores para cada componente y reúnen las condiciones para la implementación del proyecto presentado; por lo tanto   </t>
    </r>
    <r>
      <rPr>
        <b/>
        <u/>
        <sz val="11"/>
        <color theme="1"/>
        <rFont val="Arial"/>
        <family val="2"/>
      </rPr>
      <t>la SATZF da VIABILIDAD para avanzar con las demás actividades contempladas en el procedimiento el 18/10/2022.</t>
    </r>
    <r>
      <rPr>
        <sz val="11"/>
        <color theme="1"/>
        <rFont val="Arial"/>
        <family val="2"/>
      </rPr>
      <t xml:space="preserve">
Por otro lado se evidencia el incumplimiento  de la actividad N. 3. Actividad - Realizar la valoración integral a la estructuración participativa del proyecto productivo en los tiempos establecidos del procedimiento ACCTI-P-017 versión 6 del 5/09/2022,  a saber: 6 días transcurridos a la fecha limite de ejecución de esta actividad.</t>
    </r>
  </si>
  <si>
    <r>
      <rPr>
        <b/>
        <sz val="11"/>
        <color theme="1"/>
        <rFont val="Arial"/>
        <family val="2"/>
      </rPr>
      <t>Actividad planificada para finalización a más tardar el 13/12/2022.</t>
    </r>
    <r>
      <rPr>
        <sz val="11"/>
        <color theme="1"/>
        <rFont val="Arial"/>
        <family val="2"/>
      </rPr>
      <t xml:space="preserve">
Una vez revisadas las formas que sustentan la estructuración participativa, se observa que contienen los descriptores para cada componente y reúnen las condiciones para la implementación del proyecto presentado; por lo tanto   la SATZF da VIABILIDAD para avanzar con las demás actividades contempladas en el procedimiento  con fecha 9/12/2022 , el cual está conforme a lo descrito en el Instructivo ACCTI-I-003 y acorde con el plan de inversión y el objeto del proyecto Establecimiento de un Hato Ganadero doble Propósito y Silvopastoril en el predio Nuevo Horizonte, Municipio de Magangué (Bolívar)</t>
    </r>
  </si>
  <si>
    <r>
      <rPr>
        <b/>
        <u/>
        <sz val="11"/>
        <color theme="1"/>
        <rFont val="Arial"/>
        <family val="2"/>
      </rPr>
      <t>Actividad planificada para finalización a más tardar el 2/12/2022.</t>
    </r>
    <r>
      <rPr>
        <sz val="11"/>
        <color theme="1"/>
        <rFont val="Arial"/>
        <family val="2"/>
      </rPr>
      <t xml:space="preserve">
De conformidad con la  valoración integral a la estructuración participativa del proyecto productivo por arte de la SATZF el 18 de octubre de 2022, </t>
    </r>
    <r>
      <rPr>
        <b/>
        <u/>
        <sz val="11"/>
        <color theme="1"/>
        <rFont val="Arial"/>
        <family val="2"/>
      </rPr>
      <t xml:space="preserve">  Realizada la verificación  se evidencia que con fecha  25/11/2022 Se realiza comité de compras p</t>
    </r>
    <r>
      <rPr>
        <sz val="11"/>
        <color theme="1"/>
        <rFont val="Arial"/>
        <family val="2"/>
      </rPr>
      <t xml:space="preserve">ara la adquisición de cortes de madera para tutoreo de mora y se realiza actualización de Plan de Inversión por cambio de precios y cantidades, según reporte de cotizaciones entregadas, con su respectiva Acta de Comité  de compras (INTI -F-008- INTI-F-009),  el plan de compras forma ACCTI-F-013 de fecha 25-11-2022, el comité se realizara por el valor de $8.972.600.
</t>
    </r>
    <r>
      <rPr>
        <b/>
        <u/>
        <sz val="11"/>
        <color theme="1"/>
        <rFont val="Arial"/>
        <family val="2"/>
      </rPr>
      <t>Se observa subsanación del comité de compras de fecha 30/11/2022</t>
    </r>
    <r>
      <rPr>
        <sz val="11"/>
        <color theme="1"/>
        <rFont val="Arial"/>
        <family val="2"/>
      </rPr>
      <t xml:space="preserve"> con cargue de documentos correspondiente al proyecto S-CUN-009 SIDRA 2014. Se selecciona un proveedor para compra de madera denominado Maderas y Machimbres "El Pino", donde se ejecuta $9.807.449,87, de los cuales  $9.730.000 como pago al proveedor y $77.500 en gastos bancarios.
</t>
    </r>
  </si>
  <si>
    <r>
      <rPr>
        <b/>
        <sz val="11"/>
        <color theme="1"/>
        <rFont val="Arial"/>
        <family val="2"/>
      </rPr>
      <t>Actividad planificada para finalización a más tardar el 27/12/2022.</t>
    </r>
    <r>
      <rPr>
        <sz val="11"/>
        <color theme="1"/>
        <rFont val="Arial"/>
        <family val="2"/>
      </rPr>
      <t xml:space="preserve">
Se observa Comité de Compras Proyecto de fecha 10/12/2022 con el fin de realizar las gestiones respectivas para adquirir los Bienes y Servicios aprobados en el plan de inversión y de pagos, proyecto SIDRA 2014 S-BOL-111, predio NUEVO HORIZONTE, Emaús, Magangué (Bolívar), se cuenta con la participación de la familia beneficiaria del proyecto. 
Se observa la selección al Proveedor 1. JOSE ALBERTO BULA CONTRERAS, Nit 14871148-9, con fecha 05 de diciembre de 2022, código CIIU actividad principal 0161, actividades de apoyo a la agricultura; registro único de vacunación ICA ciclo 2 año 2022, fotocopia de la cedula, por valor de 8.600.000.
Se evidencian 3 cotizaciones para compra de ganado., El valor aprobado en el comité de compras del proyecto es inferior al valor disponible en la cuenta, la diferencia será utilizada para sufragar los gastos y costos financieros.</t>
    </r>
  </si>
  <si>
    <r>
      <t xml:space="preserve">Resultado emitido por el Comité de Seguimiento de la SATZF (Correo de </t>
    </r>
    <r>
      <rPr>
        <b/>
        <sz val="11"/>
        <rFont val="Arial"/>
        <family val="2"/>
      </rPr>
      <t>Aprobación/No Aprobación</t>
    </r>
    <r>
      <rPr>
        <sz val="11"/>
        <rFont val="Arial"/>
        <family val="2"/>
      </rPr>
      <t xml:space="preserve"> del comité de compras al profesional del equipo Técnico)</t>
    </r>
  </si>
  <si>
    <r>
      <t xml:space="preserve">Se observa que con fecha </t>
    </r>
    <r>
      <rPr>
        <b/>
        <sz val="11"/>
        <color theme="1"/>
        <rFont val="Arial"/>
        <family val="2"/>
      </rPr>
      <t>12/10/2022</t>
    </r>
    <r>
      <rPr>
        <sz val="11"/>
        <color theme="1"/>
        <rFont val="Arial"/>
        <family val="2"/>
      </rPr>
      <t>, el Comité de seguimiento APRUEBA el comité de compras del proyecto S-QUI-021 SIDRA 2015 en razón a que los soportes y documentos aportados cumplen con lo requerido en el Instructivo vigente para la implementación de la etapa proyecto productivo de subsidios V6.</t>
    </r>
  </si>
  <si>
    <r>
      <rPr>
        <b/>
        <sz val="11"/>
        <color theme="1"/>
        <rFont val="Arial"/>
        <family val="2"/>
      </rPr>
      <t>Actividad planificada para finalización a más tardar el 2/12/2022.</t>
    </r>
    <r>
      <rPr>
        <sz val="11"/>
        <color theme="1"/>
        <rFont val="Arial"/>
        <family val="2"/>
      </rPr>
      <t xml:space="preserve">
</t>
    </r>
    <r>
      <rPr>
        <b/>
        <sz val="11"/>
        <color theme="1"/>
        <rFont val="Arial"/>
        <family val="2"/>
      </rPr>
      <t>Se realiza comité de compras el 25/11/2022,</t>
    </r>
    <r>
      <rPr>
        <sz val="11"/>
        <color theme="1"/>
        <rFont val="Arial"/>
        <family val="2"/>
      </rPr>
      <t xml:space="preserve">  para la adquisición de cortes de madera para tutoreo de mora. Se realiza actualización de Plan de Inversión por cambio de precios y cantidades, según reporte de cotizaciones entregadas. Se selecciona el proveedor Maderas y Machimbres "Los Pinos" quien cuenta con acta de inscripción de libro de operaciones ante la CAR. Se autoriza pago por $9.730.000 quedando un saldo de $77.500 el cual será destinado para pago por tramites bancarios, </t>
    </r>
    <r>
      <rPr>
        <b/>
        <u/>
        <sz val="11"/>
        <color theme="1"/>
        <rFont val="Arial"/>
        <family val="2"/>
      </rPr>
      <t>se  subsana y actualiza el plan de inversión  el 30/11/2022 y se realiza nuevamente acta de reunión,</t>
    </r>
    <r>
      <rPr>
        <sz val="11"/>
        <color theme="1"/>
        <rFont val="Arial"/>
        <family val="2"/>
      </rPr>
      <t xml:space="preserve"> dado que en la primera reunión quedaron mal diligenciados los datos del beneficiario y del proyecto.
</t>
    </r>
    <r>
      <rPr>
        <b/>
        <sz val="11"/>
        <color theme="1"/>
        <rFont val="Arial"/>
        <family val="2"/>
      </rPr>
      <t xml:space="preserve">Se evidencia comité de Seguimiento para aprobación comité de compras del día 25-11-2022 </t>
    </r>
    <r>
      <rPr>
        <sz val="11"/>
        <color theme="1"/>
        <rFont val="Arial"/>
        <family val="2"/>
      </rPr>
      <t xml:space="preserve">proyecto código S-CUN-009 SIDRA 2014, el cual no fue aprobado, dado que, quedaron mal diligenciados los datos del beneficiario y del proyecto en el acta de comité de compras.
</t>
    </r>
    <r>
      <rPr>
        <b/>
        <sz val="11"/>
        <color theme="1"/>
        <rFont val="Arial"/>
        <family val="2"/>
      </rPr>
      <t xml:space="preserve">Se observa, reunión comité de Seguimiento para aprobación comité de compras del día 30-12-2022 </t>
    </r>
    <r>
      <rPr>
        <sz val="11"/>
        <color theme="1"/>
        <rFont val="Arial"/>
        <family val="2"/>
      </rPr>
      <t xml:space="preserve">del proyecto código S-CUN-009 SIDRA 2014,  en donde se observa que se que NO  APRUEBA el comité de compras del proyecto,  así mismo, </t>
    </r>
    <r>
      <rPr>
        <b/>
        <u/>
        <sz val="11"/>
        <color theme="1"/>
        <rFont val="Arial"/>
        <family val="2"/>
      </rPr>
      <t>se observa acta de seguimiento de fecha 26 de enero de 2023</t>
    </r>
    <r>
      <rPr>
        <sz val="11"/>
        <color theme="1"/>
        <rFont val="Arial"/>
        <family val="2"/>
      </rPr>
      <t xml:space="preserve">, El Comité de seguimiento APRUEBA el comité de compras del proyecto S-CUN-009 SIDRA 2014 al validar que fue subsanada la información solicitada. El valor aprobado en el plan de compras es inferior al saldo disponible en la cuenta bancaria, la diferencia, será utilizada para sufragar los gastos y costos financieros con el fin de proceder al cierre de la cuenta individual de manejo conjunto una vez que se ha ejecutado la totalidad de los recursos correspondientes a la implementación del proyecto productivo.
Por otro lado, se evidencia el incumplimiento  de la  actividad  5. Actividad - Realizar comité de seguimiento al comité de compras en los tiempos establecidos del procedimiento ACCTI-P-017 versión 6 del 5/09/2022,  a saber: 24 días transcurridos a la fecha limite de ejecución de esta actividad en la primera solicitud y en la solicitud de subsanación son 37 días hábiles transcurridos después de haber realizado la subsanación del comité de compras.
</t>
    </r>
  </si>
  <si>
    <r>
      <rPr>
        <b/>
        <sz val="11"/>
        <color theme="1"/>
        <rFont val="Arial"/>
        <family val="2"/>
      </rPr>
      <t>Actividad planificada para finalización a más tardar el 29/12/2022.</t>
    </r>
    <r>
      <rPr>
        <sz val="11"/>
        <color theme="1"/>
        <rFont val="Arial"/>
        <family val="2"/>
      </rPr>
      <t xml:space="preserve">
Se observa que con fecha 10/12/2022, el Comité de seguimiento APRUEBA el comité de compras del proyecto S-BOL-111 SIDRA 2014  en razón a que los soportes y documentos aportados cumplen con lo requerido en el Instructivo vigente para la implementación de la etapa proyecto productivo de subsidios V6.
Se observa la selección al Proveedor 1. JOSE ALBERTO BULA CONTRERAS, Nit 14871148-9, con fecha 05 de diciembre de 2022, código CIIU actividad principal 0161, actividades de apoyo a la agricultura; registro único de vacunación ICA ciclo 2 año 2022, fotocopia de la cedula, por valor de 8.600.000.
Se evidencian 3 cotizaciones para compra de ganado., El valor aprobado en el comité de compras del proyecto es inferior al valor disponible en la cuenta, la diferencia será utilizada para sufragar los gastos y costos financieros.</t>
    </r>
  </si>
  <si>
    <r>
      <t xml:space="preserve"> Se observa con fecha </t>
    </r>
    <r>
      <rPr>
        <b/>
        <sz val="11"/>
        <color theme="1"/>
        <rFont val="Arial"/>
        <family val="2"/>
      </rPr>
      <t xml:space="preserve">12/10/2022 </t>
    </r>
    <r>
      <rPr>
        <sz val="11"/>
        <color theme="1"/>
        <rFont val="Arial"/>
        <family val="2"/>
      </rPr>
      <t>el formato INTI-F-008  Acta de Reunión y listado de asistencia,   en el cual se evidencia las gestiones administrativas de pago a proveedores realizadas en el comité de compras, cumpliendo con lo estipulado en el procedimiento ACCTI-O-017 Versión 6 .</t>
    </r>
  </si>
  <si>
    <r>
      <rPr>
        <b/>
        <sz val="11"/>
        <color theme="1"/>
        <rFont val="Arial"/>
        <family val="2"/>
      </rPr>
      <t>Actividad planificada para finalización a más tardar el 7/02/2023.</t>
    </r>
    <r>
      <rPr>
        <sz val="11"/>
        <color theme="1"/>
        <rFont val="Arial"/>
        <family val="2"/>
      </rPr>
      <t xml:space="preserve">
Realizada la verificación  se evidencia que a la fecha de la evaluación 23/06/2023 no se ha realizado la actividad 6 aun cuando el comité de seguimiento aprobó el comité de compra el día  26 de enero de 2023.
</t>
    </r>
  </si>
  <si>
    <r>
      <rPr>
        <b/>
        <sz val="11"/>
        <color theme="1"/>
        <rFont val="Arial"/>
        <family val="2"/>
      </rPr>
      <t>Actividad planificada para finalización a más tardar el 11/01/2023.</t>
    </r>
    <r>
      <rPr>
        <sz val="11"/>
        <color theme="1"/>
        <rFont val="Arial"/>
        <family val="2"/>
      </rPr>
      <t xml:space="preserve">
Se observa INTI-F-008 Forma Para Elaboración Acta de Reunión del 16/12/2022 con las gestiones administrativas del pago a proveedores, la cual contiene  el nombre del beneficiario del cheque, el concepto de pago, el valor, número de cheque y copia de la imagen legible del cheque, así mismo, se encuentra el INTI-F-009 Forma Listado de Asistencia firmado por la familia beneficiaria.</t>
    </r>
  </si>
  <si>
    <r>
      <rPr>
        <b/>
        <sz val="11"/>
        <color theme="1"/>
        <rFont val="Arial"/>
        <family val="2"/>
      </rPr>
      <t>Actividad planificada para finalización a más tardar el 25/01/2023.</t>
    </r>
    <r>
      <rPr>
        <sz val="11"/>
        <color theme="1"/>
        <rFont val="Arial"/>
        <family val="2"/>
      </rPr>
      <t xml:space="preserve">
Se evidencia Acta De Entrega Y Recibo A Satisfacción Ganado por valor de $ 8.600.000, Proyecto SIDRA 2014 S-BOL-111, Nuevo Horizonte, Magangué (Bolívar, del 16/12/2022.
Se hace entrega del cheque del Banco Agrario de Colombia No. 193796, al proveedor JOSE ALBERTO
BULA CONTRERAS, por valor de $8.561.557, el beneficiario se compromete a cancelar el excedente
del valor de la cuenta de cobro, es decir el valor de $38.443 para un valor total de 8.600.00.</t>
    </r>
  </si>
  <si>
    <r>
      <rPr>
        <sz val="11"/>
        <rFont val="Arial"/>
        <family val="2"/>
      </rPr>
      <t>Extracto de la cuenta bancaria individual de manejo conjunto con saldo de la cuenta en cero pesos ($0)</t>
    </r>
    <r>
      <rPr>
        <b/>
        <sz val="11"/>
        <rFont val="Arial"/>
        <family val="2"/>
      </rPr>
      <t xml:space="preserve">
</t>
    </r>
  </si>
  <si>
    <r>
      <t>Con fecha</t>
    </r>
    <r>
      <rPr>
        <b/>
        <sz val="11"/>
        <color theme="1"/>
        <rFont val="Arial"/>
        <family val="2"/>
      </rPr>
      <t xml:space="preserve"> 23/02/2023</t>
    </r>
    <r>
      <rPr>
        <sz val="11"/>
        <color theme="1"/>
        <rFont val="Arial"/>
        <family val="2"/>
      </rPr>
      <t xml:space="preserve"> se observa el ACCTI-F-017 forma cierre técnico y financiero, realizado por el profesional del grupo técnico y operativo de la UGT, así mismo, se evidencia el control de saldos del 27/10/2022 en el cual se observa un saldo de $101 pesos en la cuenta controlada, el extracto bancario del 27/10/2022 con un saldo de $101 y el cierre de la cuenta controlada del 27/10/2022.</t>
    </r>
  </si>
  <si>
    <r>
      <rPr>
        <sz val="11"/>
        <rFont val="Arial"/>
        <family val="2"/>
      </rPr>
      <t>Certificación bancaria de cierre de cuenta individual de manejo conjunto o extracto bancario o el documento que expida la entidad bancaria cuyo significado y fecha sea equivalente al cierre.</t>
    </r>
    <r>
      <rPr>
        <b/>
        <sz val="11"/>
        <rFont val="Arial"/>
        <family val="2"/>
      </rPr>
      <t xml:space="preserve">
</t>
    </r>
  </si>
  <si>
    <r>
      <rPr>
        <b/>
        <sz val="11"/>
        <rFont val="Arial"/>
        <family val="2"/>
      </rPr>
      <t xml:space="preserve">Validación/No Validación </t>
    </r>
    <r>
      <rPr>
        <sz val="11"/>
        <rFont val="Arial"/>
        <family val="2"/>
      </rPr>
      <t xml:space="preserve">por el Comité de Seguimiento de la SATZF
INTI-F-008 Forma Para Elaboración Acta de Reunión
</t>
    </r>
  </si>
  <si>
    <r>
      <rPr>
        <b/>
        <sz val="11"/>
        <color theme="1"/>
        <rFont val="Arial"/>
        <family val="2"/>
      </rPr>
      <t xml:space="preserve">Se observa visita de seguimiento de fecha  del 7 de diciembre de 2021, </t>
    </r>
    <r>
      <rPr>
        <sz val="11"/>
        <color theme="1"/>
        <rFont val="Arial"/>
        <family val="2"/>
      </rPr>
      <t xml:space="preserve">en la visita el técnico encontró  que, no se ha efectuado por cuanto no han iniciado con el proyecto, las familias adjudicatarias manifiestan que no han podido iniciar con la preparación del terreno para la siembra del aguacate y el frijol por la pandemia, por cuanto no les dejaban pasar al predio por venir de la ciudad de Pasto y que dentro del grupo se tienen personas de la tercera edad. 
De acuerdo al comité de compras efectuado por el convenio, se pretendía en la primera parte entregarles las maquinarias y herramientas varias para que vallan preparando el terreno para la siembra del aguacate y el fríjol y en un segundo comité de compras, adquirir las plantas de aguacate y la semilla de fríjol, pero de acuerdo a los motivos descritos, no han iniciado con la limpieza y preparación del terreno.
En el momento toda la finca se encuentra cubierta de malezas y arbustos, no siendo posible ni siquiera recorrerla. El predio no posee vivienda rural, por lo cual manifiestan que la maquinaria y herramientas las tienen en sus casas, no siendo posible corroborarlo.
</t>
    </r>
    <r>
      <rPr>
        <b/>
        <sz val="11"/>
        <color theme="1"/>
        <rFont val="Arial"/>
        <family val="2"/>
      </rPr>
      <t xml:space="preserve">
Se observa la segunda visita de seguimiento de fecha  del 4 de mayo de 2022, </t>
    </r>
    <r>
      <rPr>
        <sz val="11"/>
        <color theme="1"/>
        <rFont val="Arial"/>
        <family val="2"/>
      </rPr>
      <t>donde se evidencia que la finca se encuentra cubierta de malezas y arbustos, solamente han efectuado la limpieza de un lote pequeño ubicado en la parte cercana a la carretera, pero la mayor parte de la finca se encontró nuevamente enmalezada, no siendo posible ni siquiera recorrerla. 
El predio no posee vivienda rural, por lo cual manifiestan que la maquinaria y herramientas las tienen en sus casas de habitación en Pasto, situación por la cual no ha sido posible corroborar los bienes y equipos entregados.
RECOMENDACIÓN DEL TECNICO :
Debido a la situación anteriormente encontrada y que no se tienen avances significativos en la ejecución del proyecto a pesar que ya han pasado varios años desde su adjudicación, se recomienda dar inicio al proceso de condición resolutoria.
Se evidencia  memorando numero 20227500188133 del 30 de junio de 2022  informando el  inicio de proceso de aplicación de la condición resolutoria al subsidio  P-NAR-036 PACTO AGRARIO por parte de la UGT  Suroccidente hacia la SATZF solicitando se congelen los recursos pendientes de ejecución del proyecto por valor de  $13.043.936 hasta  que se culmine el resultado del proceso.
No se evidencio  el formato INTI-F-008 FORMA PARA ELABORACIÓN ACTA DE REUNIÓN , en las visitas de seguimiento realizadas el 7 de diciembre del  2021 y el  4 de mayo de 2022,  incumpliendo el procedimiento ACCTI-P-017 Versión 5 y el instructivo   ACCTI-I-003 versión 5 numeral 7.15. “SEGUIMIENTO A LA MATERIALIZACIÓN DEL SUBSIDIO” … Las visitas de seguimiento quedarán registradas en el formato que a continuación se menciona dispuesto para tal fin, el cual debe reposar en el expediente físico y digital según las normas de gestión documental de la ANT, ACCTI-F-015 Visita de Seguimiento - INTI-F-008 Acta de Reunión - INTI-F- 009 Listado de Asistencia, los cuales deben reposar en el expediente físico y digital según las normas de gestión documental de la ANT.</t>
    </r>
  </si>
  <si>
    <r>
      <t xml:space="preserve">Se evidencia Solicitud de desembolso proyecto Productivo autenticada, </t>
    </r>
    <r>
      <rPr>
        <b/>
        <sz val="11"/>
        <color theme="1"/>
        <rFont val="Arial"/>
        <family val="2"/>
      </rPr>
      <t>GEFIN-F-002</t>
    </r>
    <r>
      <rPr>
        <sz val="11"/>
        <color theme="1"/>
        <rFont val="Arial"/>
        <family val="2"/>
      </rPr>
      <t xml:space="preserve"> a nombre de Manuel Jesús Domínguez Tenorio y cédula  de Manuel Jesús Domínguez Tenorio.
Beneficiarios: Piedad Castillo Delgado, Manuel Jesús Domínguez Tenorio, Cordula Emperatriz Domínguez Tenorio.
Cuenta controlada Ahorros  Banco AV Villas 203-84352-4 a nombre de Manuel Jesús Domínguez Tenorio CC 87027257 y  Darley Nicolai Quintana funcionaria de la ANT 
</t>
    </r>
    <r>
      <rPr>
        <sz val="11"/>
        <rFont val="Arial"/>
        <family val="2"/>
      </rPr>
      <t xml:space="preserve">
La OCI  evidencia formato INTI F 008 Y 009 acta con fecha  11 de Julio de 2018 donde se aprueba realizar apertura de cuenta en el Banco Agrario.
Certificación de apertura cuenta controlada
</t>
    </r>
    <r>
      <rPr>
        <b/>
        <sz val="11"/>
        <color theme="1"/>
        <rFont val="Arial"/>
        <family val="2"/>
      </rPr>
      <t xml:space="preserve">Fecha de pago real Proyecto Productivo:2019-06-27 </t>
    </r>
    <r>
      <rPr>
        <sz val="11"/>
        <color theme="1"/>
        <rFont val="Arial"/>
        <family val="2"/>
      </rPr>
      <t xml:space="preserve">
</t>
    </r>
  </si>
  <si>
    <r>
      <t xml:space="preserve">No se evidencia dentro del SIT solicitud de desembolso, se tiene Cédula de Berta Palencia-beneficiario y certificación de controlada con el  Banco Agrario 4-730-30-07208-7  a nombre de BERTA PALENCIA COVARIA de fecha 16 de Septiembre de 2015
</t>
    </r>
    <r>
      <rPr>
        <b/>
        <sz val="11"/>
        <rFont val="Arial"/>
        <family val="2"/>
      </rPr>
      <t xml:space="preserve">Fecha de pago real Proyecto Productivo:2016-03-09 </t>
    </r>
    <r>
      <rPr>
        <sz val="11"/>
        <rFont val="Arial"/>
        <family val="2"/>
      </rPr>
      <t xml:space="preserve"> 
</t>
    </r>
  </si>
  <si>
    <r>
      <t xml:space="preserve">Se evidencia solicitud de desembolso Autenticada 
Documento De Identidad del Titular de la Cuenta Controlada que recibirá el Desembolso Del Proyecto Productivo: Cedula-José Nicolás Santa Londoño y Luz Mary López Castaño
</t>
    </r>
    <r>
      <rPr>
        <b/>
        <sz val="11"/>
        <color theme="1"/>
        <rFont val="Arial"/>
        <family val="2"/>
      </rPr>
      <t>Formato GEFIN-F-002</t>
    </r>
    <r>
      <rPr>
        <sz val="11"/>
        <color theme="1"/>
        <rFont val="Arial"/>
        <family val="2"/>
      </rPr>
      <t xml:space="preserve">-Creacion de Cuenta borrosa
</t>
    </r>
    <r>
      <rPr>
        <b/>
        <sz val="11"/>
        <color theme="1"/>
        <rFont val="Arial"/>
        <family val="2"/>
      </rPr>
      <t xml:space="preserve">Certificación Bancaria </t>
    </r>
    <r>
      <rPr>
        <sz val="11"/>
        <color theme="1"/>
        <rFont val="Arial"/>
        <family val="2"/>
      </rPr>
      <t xml:space="preserve"> Banco Agrario 418030143031 JOSE SANTA LONDOÑO con fecha 09 de marzo de 2018
</t>
    </r>
    <r>
      <rPr>
        <b/>
        <sz val="11"/>
        <color theme="1"/>
        <rFont val="Arial"/>
        <family val="2"/>
      </rPr>
      <t xml:space="preserve">
Fecha de pago real:2018-09-28  Proyecto Productivo$ 11.669.057</t>
    </r>
  </si>
  <si>
    <r>
      <t xml:space="preserve">Solicitud de desembolso autenticada
Cédula de Luz Mary Araujo
Beneficiarios: Luz Mary Araujo Delgado cc 41118101 y Eider Arnuvio Pantoja cc 98349156
Poder a Luz Mary Araujo
GEFIN-F-002 Creación Beneficiario de cuenta 27092017
Certificación cuenta Controlada Banco Agrario
Cuenta Banco Agrario Nro. 4-790-30-09079-2
</t>
    </r>
    <r>
      <rPr>
        <b/>
        <sz val="11"/>
        <color theme="1"/>
        <rFont val="Arial"/>
        <family val="2"/>
      </rPr>
      <t xml:space="preserve">Fecha de pago real Proyecto Productivo :2019-07-05 </t>
    </r>
  </si>
  <si>
    <r>
      <t xml:space="preserve">Cuenta Banco Agrario 415030271845 JORGE SOTO MARTINEZ
Cédula Jorge Naul Soto
</t>
    </r>
    <r>
      <rPr>
        <sz val="11"/>
        <rFont val="Arial"/>
        <family val="2"/>
      </rPr>
      <t>Solicitud de desembolso autenticada ok
GEFIN-F-002 Creación beneficiarios de cuenta ok</t>
    </r>
    <r>
      <rPr>
        <sz val="11"/>
        <color theme="1"/>
        <rFont val="Arial"/>
        <family val="2"/>
      </rPr>
      <t xml:space="preserve">
Beneficiarios: Jorge Naul Soto Martínez cc 74861198 y Magnolia Andrea Vargas Sierra cc33677214
Certificación bancaria cuenta controlada ok
</t>
    </r>
    <r>
      <rPr>
        <b/>
        <sz val="11"/>
        <color theme="1"/>
        <rFont val="Arial"/>
        <family val="2"/>
      </rPr>
      <t xml:space="preserve">
Fecha de pago real del Proyecto Productivo: 2018-07-16 
</t>
    </r>
  </si>
  <si>
    <r>
      <t xml:space="preserve">Solicitud de desembolso autenticada
BANCO AV VILLAS MARIA DE LOS ANGELES CEBALLES AMBITO CTA 412995024CC 55131133
Certificación cuenta controlada
CEDULA MARIA DE LOS ANGELES CEBALLES AMBITO
GEFIN-F-002 Creación beneficiarios de cuenta 22092021
</t>
    </r>
    <r>
      <rPr>
        <b/>
        <sz val="11"/>
        <color theme="1"/>
        <rFont val="Arial"/>
        <family val="2"/>
      </rPr>
      <t>Fecha de pago real del Proyecto Productivo:2021-12-30</t>
    </r>
    <r>
      <rPr>
        <sz val="11"/>
        <color theme="1"/>
        <rFont val="Arial"/>
        <family val="2"/>
      </rPr>
      <t xml:space="preserve"> </t>
    </r>
  </si>
  <si>
    <r>
      <t xml:space="preserve">Solicitud de desembolso-Liquidación GN-SIT y Físico, sin embargo no se evidencia solicitud de desembolso del PP
Banco Agrario Cta. Ahorros 412502078670 Carlos Enrique Caro
Certificación bancaria cta. Controlada en SIT
GEFIN-F-002 Creación de cuenta 
Cedula Carlos Enrique Caro
Rut Carlos Enrique Caro
</t>
    </r>
    <r>
      <rPr>
        <b/>
        <sz val="11"/>
        <color theme="1"/>
        <rFont val="Arial"/>
        <family val="2"/>
      </rPr>
      <t xml:space="preserve">Fecha de pago real del Proyecto Productivo:2022-03-03 </t>
    </r>
  </si>
  <si>
    <r>
      <t xml:space="preserve">Se evidencia solicitud de desembolso autenticada
La certificación bancaria presentada es del banco AV VILLAS a nombre de Yeimi Edelmira Vargas pero no indica que sea cuenta conjunta en SIT y ORFEO
Documento de Identidad en ORFEO Yeimi Edelmira Vargas
</t>
    </r>
    <r>
      <rPr>
        <b/>
        <sz val="11"/>
        <rFont val="Arial"/>
        <family val="2"/>
      </rPr>
      <t>Fecha de pago real del proyecto Productivo:2021-12-30</t>
    </r>
  </si>
  <si>
    <r>
      <t xml:space="preserve">Se evidencia Solicitud desembolso proyecto productivo -955 autenticado y Solicitud desembolso Gastos Notariales autenticado junto con la Liquidación Gastos Notariales
BANCO AGRARIO DE COLOMBIA 4-570-30-13379-1 JOSE GOMEZ GONZALEZ 9957426
Se evidencia Cedula José Narciso Gómez González
GEFIN-F-002 Creación beneficiario y certificación bancaria cta. conjunta
</t>
    </r>
    <r>
      <rPr>
        <b/>
        <sz val="11"/>
        <color theme="1"/>
        <rFont val="Arial"/>
        <family val="2"/>
      </rPr>
      <t>Fecha de pago real proyecto productivo: 2020-03-10</t>
    </r>
    <r>
      <rPr>
        <sz val="11"/>
        <color theme="1"/>
        <rFont val="Arial"/>
        <family val="2"/>
      </rPr>
      <t xml:space="preserve"> </t>
    </r>
  </si>
  <si>
    <r>
      <t xml:space="preserve">Solicitud de Desembolso Autenticada GN en ORFEO, no se evidencia Solicitud de desembolso para el Proyecto Productivo
BANCO AGRARIO DE COLOMBIA 4-311-32-05415-1 JONY GENEY BELLO 17589214 Ahorros
</t>
    </r>
    <r>
      <rPr>
        <b/>
        <sz val="11"/>
        <color theme="1"/>
        <rFont val="Arial"/>
        <family val="2"/>
      </rPr>
      <t>Fecha de pago real del proyecto productivo:2020-11-05</t>
    </r>
  </si>
  <si>
    <r>
      <t xml:space="preserve">BANCO AV VILLAS 649736605 NANCY LARA RODRIGUEZ 42498583 Ahorros
GEFIN-F-002 Creación beneficiario de cuenta-3243
Certificación Bancaria cta. controlada y solicitud desembolso Gastos Notariales Autenticada
</t>
    </r>
    <r>
      <rPr>
        <b/>
        <sz val="11"/>
        <color theme="1"/>
        <rFont val="Arial"/>
        <family val="2"/>
      </rPr>
      <t>Fecha de pago real Proyecto Productivo: 2018-06-19</t>
    </r>
  </si>
  <si>
    <r>
      <t xml:space="preserve">Solicitud de desembolso Proyecto Productivo y GN
Solicitud de desembolso  GN en ORFEO
BANCO AV VILLAS 415700033 CARLOS SANCHEZ MORALES 7726691 Ahorros
Se evidencia Cédula Carlos Sánchez, Formato GEFIN-F-002 y RUT
</t>
    </r>
    <r>
      <rPr>
        <b/>
        <sz val="11"/>
        <color theme="1"/>
        <rFont val="Arial"/>
        <family val="2"/>
      </rPr>
      <t xml:space="preserve">Fecha de pago real del proyecto productivo: 2022-06-24 </t>
    </r>
  </si>
  <si>
    <r>
      <t xml:space="preserve">No se evidencia solicitud de desembolso autenticada,
Cuenta controlada abierta en el Banco Agrario de Colombia  4-512-00-17729-2 CARMEN BARBOSA BAYONA	5487416
</t>
    </r>
    <r>
      <rPr>
        <b/>
        <sz val="11"/>
        <color theme="1"/>
        <rFont val="Arial"/>
        <family val="2"/>
      </rPr>
      <t xml:space="preserve">Fecha de pago real del proyecto productivo:2022-05-24 </t>
    </r>
  </si>
  <si>
    <r>
      <t>Se evidencia</t>
    </r>
    <r>
      <rPr>
        <b/>
        <sz val="11"/>
        <color theme="1"/>
        <rFont val="Arial"/>
        <family val="2"/>
      </rPr>
      <t xml:space="preserve"> INTI-F-008</t>
    </r>
    <r>
      <rPr>
        <sz val="11"/>
        <color theme="1"/>
        <rFont val="Arial"/>
        <family val="2"/>
      </rPr>
      <t xml:space="preserve"> Acta de Reunión para gestiones de adquisición de bienes de acuerdo al  plan de compras con fecha  18092019, asi mismo INTI-F-009 Listado de Asistencia,</t>
    </r>
    <r>
      <rPr>
        <b/>
        <sz val="11"/>
        <color theme="1"/>
        <rFont val="Arial"/>
        <family val="2"/>
      </rPr>
      <t xml:space="preserve"> ACCTI-F-012</t>
    </r>
    <r>
      <rPr>
        <sz val="11"/>
        <color theme="1"/>
        <rFont val="Arial"/>
        <family val="2"/>
      </rPr>
      <t xml:space="preserve"> Forma Evaluación y Selección de Proveedores 18092019, ACCTI-F-013 Forma </t>
    </r>
    <r>
      <rPr>
        <b/>
        <sz val="11"/>
        <color theme="1"/>
        <rFont val="Arial"/>
        <family val="2"/>
      </rPr>
      <t>Plan de Compras 18092019 Archivo en excel  con la misma fecha por valor de 8,699,000 para comprar fertilizante, guadañadora y fumigadora</t>
    </r>
    <r>
      <rPr>
        <sz val="11"/>
        <color theme="1"/>
        <rFont val="Arial"/>
        <family val="2"/>
      </rPr>
      <t xml:space="preserve">
Se evidencia cotizaciones de maquinaria: 
Chaves Leon SAS por 3,140,000 2 Guadañas con el respectivo RUT y Cámara de Comercio, Tecniagro 15810 por $3,000,000 con RUT y Cámara de Comercio, Agromáquinas del Sur 223 por $3,000,000 con RUT y Cámara de Comercio,
Cotizaciones de Insumos:
Centro Agropecuario de Nariño 8194  $5,527,750 con RUT y Cámara de Comercio
CAN SUR SAS 1469 $4,861,000  con RUT y Cámara de Comercio
Agroinsumos Taminango $5,559,000 con RUT y Cámara de Comercio las cuales cumplen con lo solicitado.
Los proveedores escogidos son:
Chaves Leon SAS por 3,140,000 y Agroinsumos Taminango $5,559,000 para un total de 8,699,000</t>
    </r>
  </si>
  <si>
    <r>
      <t xml:space="preserve">
Se evidencia ACCTI-F-012 Evaluación y selección de Proveedores con fecha 04 de abril de 2018, realizaron 2 planes de compras: </t>
    </r>
    <r>
      <rPr>
        <b/>
        <sz val="11"/>
        <color theme="1"/>
        <rFont val="Arial"/>
        <family val="2"/>
      </rPr>
      <t>ACCTI-F-013</t>
    </r>
    <r>
      <rPr>
        <sz val="11"/>
        <color theme="1"/>
        <rFont val="Arial"/>
        <family val="2"/>
      </rPr>
      <t xml:space="preserve"> Forma Plan de Compras con fecha 04 de abril de 2018 con valor de insumos y maquinaria por 26,477,500 +27,421,079 (novillas doble propósito) para un total de $53,898,579  y  </t>
    </r>
    <r>
      <rPr>
        <b/>
        <sz val="11"/>
        <color theme="1"/>
        <rFont val="Arial"/>
        <family val="2"/>
      </rPr>
      <t>ACCTI-F-013</t>
    </r>
    <r>
      <rPr>
        <sz val="11"/>
        <color theme="1"/>
        <rFont val="Arial"/>
        <family val="2"/>
      </rPr>
      <t xml:space="preserve"> Forma Plan de Compras  con fecha 10 de agosto de 2018 para compra de  Neguvon por valor de 3,989 para priorizar la linea ganadera.
Se adjuntan Cotizaciones de Insumos y cabezas de ganado con sus respectivos soportes
</t>
    </r>
  </si>
  <si>
    <r>
      <rPr>
        <b/>
        <sz val="11"/>
        <color theme="1"/>
        <rFont val="Arial"/>
        <family val="2"/>
      </rPr>
      <t>INTI-F-008</t>
    </r>
    <r>
      <rPr>
        <sz val="11"/>
        <color theme="1"/>
        <rFont val="Arial"/>
        <family val="2"/>
      </rPr>
      <t xml:space="preserve"> Acta comité de compras realizado el  18 de octubre de 2018 ok
</t>
    </r>
    <r>
      <rPr>
        <b/>
        <sz val="11"/>
        <color theme="1"/>
        <rFont val="Arial"/>
        <family val="2"/>
      </rPr>
      <t>ACCTI-F-012</t>
    </r>
    <r>
      <rPr>
        <sz val="11"/>
        <color theme="1"/>
        <rFont val="Arial"/>
        <family val="2"/>
      </rPr>
      <t xml:space="preserve"> Evaluación y selección de Proveedores se realiza el  17 de octubre de 2018 donde el el beneficiario presenta 3 cotizaciones con los documentos soporte donde se selecciona el proveedor AGROMAQUINAS por valor de $11,596,950
Se evidencia plan de compras por valor de  $11.596.950 ACCTI-F-013 Plan de Compras con fecha  31 de Octubre de 2018
No se evidencia INTI-F-009 Forma Listado de Asistencia</t>
    </r>
  </si>
  <si>
    <r>
      <t xml:space="preserve">INTI-F-008  y 009 Acta  comité de compras 25102022-727
ACCTI-F-012 Evaluacion y selección de provedores-755 de acuerdo a la selección de proveedores se escoge a la Cooperativa Departamental  de Caficultures del Huila LTDA con valor de 9,145,9000 para proveer maquinara e insumos
ACCTI-013 Plan de Compras -755
</t>
    </r>
    <r>
      <rPr>
        <sz val="11"/>
        <rFont val="Arial"/>
        <family val="2"/>
      </rPr>
      <t>La OCI observa que las cotizaciones no tienen documentos de soporte (RUT) como lo indica el numeral 7.11. COMITÉ DE COMPRAS- “Las cotizaciones de proveedores del régimen simplificado deben venir soportadas por la copia del RUT” incumpliendo su objetivo de velar por el cumplimiento de cada una de las etapas del apoyo a la implementación del proyecto productivo, en términos de transparencia y legalidad de conformidad con el instructivo del instructivo ACCTI-I-003 V5 del 30 julio 2019 y el procedimiento ACCTI-P-017 V5 30 julio 2019</t>
    </r>
  </si>
  <si>
    <r>
      <t xml:space="preserve">INTI-F-008 y 009 Acta-comite de compras-807
ACCTI-F-012 Evaluacion y selección provedores-807 Se presentan 3 cotizaciones para hoy proveer los insumos correspondientes al proyecto productivo hoy el primero es Agrocebra por valor de 10.154.000,  el segundo es EL ganadero hoy por valor de 12.105.748 y el tercero es Tienda del Agro hoy por valor de 11.491.300, de los cuales se escoge el almacén agro veterinario El Ganadero.
Se presentan  cotización para la adquisición de 5 novillas doble propósito por Carlos julio Patiño Tolosa por valor de 10.000.000 y cotización de 300 bultos de polinasa por Agronomía y Servicios Integrales Rueda con valor de $1.900.000, los dos proveedores fueron aceptados
ACCTI-013 Plan de compras 807 se aprueba con los 3 proveedores seleccinados
</t>
    </r>
    <r>
      <rPr>
        <sz val="11"/>
        <rFont val="Arial"/>
        <family val="2"/>
      </rPr>
      <t>Cotizaciones sin documentos anexos</t>
    </r>
  </si>
  <si>
    <r>
      <t xml:space="preserve">se evidencia INTI-F-008 y 009 Acta comité de compras 02 y 03 de marzo 2023-805 firmado y lista de asistencia con sus recpectivas firmas
</t>
    </r>
    <r>
      <rPr>
        <b/>
        <sz val="11"/>
        <color theme="1"/>
        <rFont val="Arial"/>
        <family val="2"/>
      </rPr>
      <t>ACCTI-F-013 Plan de compras -805 $9,079100 Firmado por el beneficiario y funcionario de la ANT</t>
    </r>
    <r>
      <rPr>
        <sz val="11"/>
        <color theme="1"/>
        <rFont val="Arial"/>
        <family val="2"/>
      </rPr>
      <t xml:space="preserve">
Se evidencia 3 cotizaciones de Almacen Coopcafer Mistrato Nro CTM -2301300006 por $9,079,100- con  rut y camara de comercio.
</t>
    </r>
    <r>
      <rPr>
        <sz val="11"/>
        <rFont val="Arial"/>
        <family val="2"/>
      </rPr>
      <t>Para las cotizaciones de Almacen y miscelanea Agropecuario Todo Campo por $3,132,400- cotizacipon por El Ganadero  por valor de $7,464,000, no hay soportes de Rut ni Cámara de Comercio segun lo indicado en el instructivo</t>
    </r>
    <r>
      <rPr>
        <b/>
        <sz val="11"/>
        <color rgb="FFFF0000"/>
        <rFont val="Arial"/>
        <family val="2"/>
      </rPr>
      <t xml:space="preserve">
</t>
    </r>
    <r>
      <rPr>
        <sz val="11"/>
        <rFont val="Arial"/>
        <family val="2"/>
      </rPr>
      <t>De acuerdo al ACCTI-F-012 Evaluación y selección de provedores 02032023-805, se presentan tres cotizaciónes y se da por aceptado el PROVEEDOR No.1 : COOPCAFER MISTRATÓ cumpliendo con sus documentos soportes y formato fiermado por el beneficiario y el funcionario de la ANT</t>
    </r>
  </si>
  <si>
    <r>
      <t xml:space="preserve">Mantenimiento de una hectárea de café y establecimiento de ganadería de cría Levante y engorde en 2.05 hectáreas de pasto en el predio Santa Inés del municipio San Bernardo Cundinamarca
El día 06 y 07 de Abril de 2021 se realiza el 2do comité de compras presentando cotización de Ganado Bovino (1 hembra de raza normando peso vivo aproximado de 400 kg de 60 meses de edad color blanco y amarillo, 1 hembra de raza normando peso vivo aproximado de 360 kg 50 meses de edad color blanco y crema,  1 hembra de raza normando peso vivo aproximado 360 kg de 60 meses de edad color negro  y 1 hembra de raza Pardo peso vivo aproximado de 310 kg de 36 meses de edad color negro), cédula y rut del señor Jesús Alirio Rojas valor total $10,600,000.
2da Cotización 
1 hembra de raza normando cruce peso vivo aproximado 350 kg  de 50 a 60 meses de edad color negro blanco, 1 hembra de raza normando cruce peso vivo aproximado de 300 kg de 60 meses de edad color Pardo, 1 hembra de raza normando cruce  60 meses de edad color blanco Pardo sin peso aproximado, 1 hembra de raza normando cruce peso vivo aproximado 300 kg de 60 meses de edad color blanco Pardo total cotización 12.000.000 de pesos por el señor Jose Pulino Reyes </t>
    </r>
    <r>
      <rPr>
        <sz val="11"/>
        <color rgb="FFFF0000"/>
        <rFont val="Arial"/>
        <family val="2"/>
      </rPr>
      <t>sin documentos anexos de vacunación.</t>
    </r>
    <r>
      <rPr>
        <sz val="11"/>
        <color theme="1"/>
        <rFont val="Arial"/>
        <family val="2"/>
      </rPr>
      <t xml:space="preserve">
Cotización Tierra Fértil el Porvenir para insumos como melaza, concentrado, sal y nutrimon cafetero por valor de 2.197.000.
Cotización Distrimayoristas para insumos como concentrado melaza sal y nutrimos por un valor de 2.322.200
Cotización de Agroinversiones Jr SAS para insumos Manuchar y melaza por un valor de 1.070.000 pesos
</t>
    </r>
  </si>
  <si>
    <r>
      <t xml:space="preserve">Se evidencia formato  </t>
    </r>
    <r>
      <rPr>
        <b/>
        <sz val="11"/>
        <color theme="1"/>
        <rFont val="Arial"/>
        <family val="2"/>
      </rPr>
      <t xml:space="preserve">INTI-F-008 y 009 </t>
    </r>
    <r>
      <rPr>
        <sz val="11"/>
        <color theme="1"/>
        <rFont val="Arial"/>
        <family val="2"/>
      </rPr>
      <t>Acta y asistencia con fecha 25 de septiembre de 2019 donde se APRUEBA comité de compras realizado el 18 de septiembre de 2019,</t>
    </r>
  </si>
  <si>
    <r>
      <rPr>
        <b/>
        <sz val="11"/>
        <color theme="1"/>
        <rFont val="Arial"/>
        <family val="2"/>
      </rPr>
      <t xml:space="preserve">INTI-F-008 y 009 </t>
    </r>
    <r>
      <rPr>
        <sz val="11"/>
        <color theme="1"/>
        <rFont val="Arial"/>
        <family val="2"/>
      </rPr>
      <t>se evidencia  Acta Aprobación Plan de compras con fecha 04 de Abril de 2018</t>
    </r>
  </si>
  <si>
    <r>
      <rPr>
        <b/>
        <sz val="11"/>
        <color theme="1"/>
        <rFont val="Arial"/>
        <family val="2"/>
      </rPr>
      <t xml:space="preserve">INTI-F-008 </t>
    </r>
    <r>
      <rPr>
        <sz val="11"/>
        <color theme="1"/>
        <rFont val="Arial"/>
        <family val="2"/>
      </rPr>
      <t xml:space="preserve">Acta comité de compras realizado el  18 de octubre de 2018 ok
</t>
    </r>
  </si>
  <si>
    <r>
      <t xml:space="preserve">Se evidencia Extracto-bancario-Formato emision de cheques, mas no las imágenes de los cheques con los datos del beneficiario
No se evidencia Listado de Asistencia
</t>
    </r>
    <r>
      <rPr>
        <b/>
        <sz val="11"/>
        <color theme="1"/>
        <rFont val="Arial"/>
        <family val="2"/>
      </rPr>
      <t xml:space="preserve"> </t>
    </r>
  </si>
  <si>
    <r>
      <t xml:space="preserve">Se adjunta </t>
    </r>
    <r>
      <rPr>
        <b/>
        <sz val="11"/>
        <color theme="1"/>
        <rFont val="Arial"/>
        <family val="2"/>
      </rPr>
      <t>ACCTI-F-014</t>
    </r>
    <r>
      <rPr>
        <sz val="11"/>
        <color theme="1"/>
        <rFont val="Arial"/>
        <family val="2"/>
      </rPr>
      <t xml:space="preserve"> Acta de entrega de Bienes y servicios con fecha 27 de septiembre de 2019 donde se da fe que reciben fertilizantes y fumigadora por valor de 5,559,000 y 2 Guadañadoras por valor de 3,140,000 INTI-F-009 Forma Listado de Asistencia ,  Facturas de acuerdo a la normatividad de Agroinsumos  Taminango, Ferreteria Chaves Leon SAS y registro fotografico de los bienes entregados</t>
    </r>
  </si>
  <si>
    <r>
      <rPr>
        <b/>
        <sz val="11"/>
        <color theme="1"/>
        <rFont val="Arial"/>
        <family val="2"/>
      </rPr>
      <t>ACCTI-F-014</t>
    </r>
    <r>
      <rPr>
        <sz val="11"/>
        <color theme="1"/>
        <rFont val="Arial"/>
        <family val="2"/>
      </rPr>
      <t xml:space="preserve"> Acta de entrega de bienes y servicios-recibo a satisfacción con fecha  16 de noviembre de 2018, reciben Gauadañadora, fumigadora y demas Insumos y herramientas , se adjunta Factura de  Agromaquinas  con fecha 161120018 por valor de $11,596,950 no coincide con el valor total de Proyecto Productivo ni existe registro fotográfico
INTI-F-009 Listado asistencia 16112018 OK</t>
    </r>
  </si>
  <si>
    <r>
      <t xml:space="preserve">Se evidencia ACCTI-F-014 Acta de entrega de bienes y servicios 13032022 y Factura COOPCAFER MISTRATO C131268-889 por valor de </t>
    </r>
    <r>
      <rPr>
        <b/>
        <sz val="11"/>
        <rFont val="Arial"/>
        <family val="2"/>
      </rPr>
      <t>9,168,775</t>
    </r>
    <r>
      <rPr>
        <sz val="11"/>
        <color theme="1"/>
        <rFont val="Arial"/>
        <family val="2"/>
      </rPr>
      <t xml:space="preserve"> con registro fotográfico</t>
    </r>
  </si>
  <si>
    <r>
      <rPr>
        <sz val="11"/>
        <rFont val="Arial"/>
        <family val="2"/>
      </rPr>
      <t>Extracto de la cuenta bancaria en cero pesos ($0)</t>
    </r>
    <r>
      <rPr>
        <sz val="11"/>
        <color theme="1"/>
        <rFont val="Arial"/>
        <family val="2"/>
      </rPr>
      <t xml:space="preserve">
ACCTI-F-016 forma control de saldos se evidencia que la cuenta quedo en cero para realizar el cierre financiero con fecha 09 de Octubre de 2019.
ACCTI-F-017 Cierre Técnico y Financiero proyecto con fecha  23 de noviembre de 2019, teniendo en cuenta el control de saldos y la certificación bancaria con cierre de cuenta tiene fecha  08 de octubre de 2019 se aprueba a realizar el cierre del proyecto</t>
    </r>
  </si>
  <si>
    <r>
      <t xml:space="preserve">Se evidencia Certificación del  Banco Agrario con Saldo de $53,262,205 a 17 de Febrero 2018
Certificación Banco Agrario con Saldo 53,817,579 a 16 de Noviembre 2017 donde el beneficiario es Berta Palencia Covaria, 
Extracto bancario 28 de septiembre de 2018 con saldo  de 3,989 donde se realiza plan de compras </t>
    </r>
    <r>
      <rPr>
        <sz val="11"/>
        <rFont val="Arial"/>
        <family val="2"/>
      </rPr>
      <t>para Neguvon
Se evidencia ACCTI-F-016 Control de saldos 30092018 con saldo</t>
    </r>
    <r>
      <rPr>
        <sz val="11"/>
        <color theme="1"/>
        <rFont val="Arial"/>
        <family val="2"/>
      </rPr>
      <t xml:space="preserve"> cero</t>
    </r>
    <r>
      <rPr>
        <sz val="11"/>
        <rFont val="Arial"/>
        <family val="2"/>
      </rPr>
      <t xml:space="preserve">
Se realiza Cierre técnico y financiero de acuerdo a ACCTI-F-017 con fecha 23 de diciembre de 2019 y se anexa Certificación bancaria de  Cuenta cerrada  con fecha 10 de agosto de 2018</t>
    </r>
  </si>
  <si>
    <r>
      <t xml:space="preserve">No se evidencia extracto bancario con saldo cero(0)
</t>
    </r>
    <r>
      <rPr>
        <b/>
        <sz val="11"/>
        <color theme="1"/>
        <rFont val="Arial"/>
        <family val="2"/>
      </rPr>
      <t>ACCTI-F-016</t>
    </r>
    <r>
      <rPr>
        <sz val="11"/>
        <color theme="1"/>
        <rFont val="Arial"/>
        <family val="2"/>
      </rPr>
      <t xml:space="preserve"> Control de saldos  a 31 de octubre de 2018 en cero
</t>
    </r>
    <r>
      <rPr>
        <b/>
        <sz val="11"/>
        <color theme="1"/>
        <rFont val="Arial"/>
        <family val="2"/>
      </rPr>
      <t xml:space="preserve">ACCTI-F-017 </t>
    </r>
    <r>
      <rPr>
        <sz val="11"/>
        <color theme="1"/>
        <rFont val="Arial"/>
        <family val="2"/>
      </rPr>
      <t>Cierre Técnico y Financiero Proyecto Productivo a 06 de diciembre  de 2018 
Certificación cierre de cuenta 31 de octubre 2018</t>
    </r>
  </si>
  <si>
    <r>
      <rPr>
        <sz val="11"/>
        <color rgb="FFFF0000"/>
        <rFont val="Arial"/>
        <family val="2"/>
      </rPr>
      <t xml:space="preserve">
</t>
    </r>
    <r>
      <rPr>
        <sz val="11"/>
        <rFont val="Arial"/>
        <family val="2"/>
      </rPr>
      <t>Extracto-bancario-abril a junio de 2019</t>
    </r>
    <r>
      <rPr>
        <sz val="11"/>
        <color rgb="FFFF0000"/>
        <rFont val="Arial"/>
        <family val="2"/>
      </rPr>
      <t xml:space="preserve">
</t>
    </r>
    <r>
      <rPr>
        <sz val="11"/>
        <color theme="1"/>
        <rFont val="Arial"/>
        <family val="2"/>
      </rPr>
      <t>ACCTI-F-016- Control de Saldos 16012020
ACCTI-F-017 Se realizó Cierre técnico y financiero para  S-PUT-013 SIDRA 2014 el día 23 de enero de 2020
Certificación cuenta Cerrada con fecha 11 de diciembre de 2019</t>
    </r>
  </si>
  <si>
    <r>
      <rPr>
        <b/>
        <sz val="11"/>
        <color theme="1"/>
        <rFont val="Arial"/>
        <family val="2"/>
      </rPr>
      <t>ACCTI-F-015</t>
    </r>
    <r>
      <rPr>
        <sz val="11"/>
        <color theme="1"/>
        <rFont val="Arial"/>
        <family val="2"/>
      </rPr>
      <t xml:space="preserve"> Visita de Seguimiento para formulación participativa: De acuerdo a la visita de seguimiento del 8 de junio del 2018 se estima que al proyecto productivo no hay que realizarle ninguna modificación, que la siembra de los 18 colinos de plátano están por ejecutar a Octubre de 2018 igualmente la delimitación de las áreas de protección para ejecutar a diciembre del 2018. Se tiene registro fotográfico del avance en Cero
</t>
    </r>
    <r>
      <rPr>
        <b/>
        <sz val="11"/>
        <color theme="1"/>
        <rFont val="Arial"/>
        <family val="2"/>
      </rPr>
      <t xml:space="preserve">ACCTI-F-015 </t>
    </r>
    <r>
      <rPr>
        <sz val="11"/>
        <color theme="1"/>
        <rFont val="Arial"/>
        <family val="2"/>
      </rPr>
      <t xml:space="preserve">Visita de seguimiento  para el cierre técnico y financiero Proyecto Productivo 06122018
</t>
    </r>
    <r>
      <rPr>
        <sz val="11"/>
        <color rgb="FFFF0000"/>
        <rFont val="Arial"/>
        <family val="2"/>
      </rPr>
      <t>No se evidencia actas de acuerdo a los formatos INTI-F-008 y Listado de asistencia INTI-F-009</t>
    </r>
  </si>
  <si>
    <r>
      <t xml:space="preserve">Proyecto Cerrado
Proyecto adjudicado de acuerdo a la resolución  4575  del 25 de Agosto de 2015 donde se evidencia que los beneficiarios a 6 Familias con valor en el apoyo de Implementación al Proyecto Productivo de $51.744.000 para el Establecimiento de 9 Hectáreas  de plátano variedad Hartón y la compra 24 cabezas de ganado doble propósito, para el mejoramiento de la calidad de vida de 6 familias, priorización fortalecimiento de la línea productiva de ganadería en el Predio el Portugal Arauquita-Arauca, asi mismo se encuentas las siguientes debilidades:
No se evidencia solicitud de desembolso autenticada.
</t>
    </r>
    <r>
      <rPr>
        <sz val="11"/>
        <rFont val="Arial"/>
        <family val="2"/>
      </rPr>
      <t>Actividad 2 - Se observa que el desembolso del proyecto productivo en la cuenta controlada fue efectuado el 09 de Marzo de 2016  y la estructuración participativa del proyecto productivo no fue realizada ya que No se evidencia soportes para el desarrollo de la actividad de acuerdo al Procedimiento ACCTI-P-017 V4 del 12 de Abril de 2018. 
Actividad 3:La OCI observa que no hay evidencia del ACCTI-F-011 Plan Inversión y Pagos, ACCTI-F-018 Valoración a la Estructuración del Proyecto Productivo, ACCTI-F-019 Estructuración Participativa de Proyectos Productivos como soportes para el desarrollo de la Actividad 3 - Realizar la valoración integral a la estructuración participativa del proyecto productivo de acuerdo al instructivo ACCTI-I-003 V4 31 julio 2018 y el Procedimiento ACCTI-P-017 V4 del 12 de Abril de 2018, por lo tanto se considera como una actividad no cumplida
Actividad:7 La OCI evidencia ACCTI-F-014 Acta de entrega bienes y servicios-Recibo a satisfacción insumos con fecha 11 de mayo de 2018 por valor de $26,477,000 sin registro fotográfico de acuerdo al instructivo ACCTI-I-003 V4 31 julio 2018 y el Procedimiento ACCTI-P-017 V4 del 12 de abril de 2018.</t>
    </r>
    <r>
      <rPr>
        <sz val="11"/>
        <color theme="1"/>
        <rFont val="Arial"/>
        <family val="2"/>
      </rPr>
      <t xml:space="preserve">
</t>
    </r>
  </si>
  <si>
    <r>
      <t xml:space="preserve">Proyecto Cerrado
Proyecto adjudicado de acuerdo a la resolución 1777  del 22 de noviembre de 2017 y resolución modificatoria 2167 de 22 de Diciembre de 2017 donde se evidencia que los beneficiarios son 1 Familia con con valor en el apoyo de Implementación al Proyecto Productivo de $ 11,669,057, Predio La Rivera Anserma Caldas donde se observan las siguientes debilidades:
Actividad 2 Se observa que el desembolso del proyecto productivo en la cuenta controlada fue efectuado el 28 de Septiembre de 2018  y ACCTI-F-019 Formulación participativa de Proyecto Productivo fue realizada el 21 de Junio de 2018 tres meses antes del desembolso para para Sistema agrícola de producción de café y plátano "el porvenir" en el predio el vergel del municipio de Anserma-Caldas, no es posible establecer el cumplimiento del tiempo fijado para la ejecución de la tarea N. 2 "Estructurar participativamente el proyecto productivo y elaborar el plan de inversión y de pagos", toda vez que, no se dispone de una traza de una fecha exacta en la que inicie esta actividad después de tener los recursos desembolsados en la cuenta controlada. Así mismo el ACCTI-F-011 Plan Inversión y Pagos no tiene fecha de creación y es ilegible, tampoco se evidencia INTI F-008 y 009 Actas de reunión y asistencia, por lo anterior es una actividad no cumplida de acuerdo al Instructivo ACCTI-I-003  V4  31 julio 2018 y al procedimiento ACCTI-P-017 V4 del 12 de Abril de 2018.
Actividad 3: Se evidencia ACCTI-F-019 Formulación participativa de Proyecto Productivo fue realizado el 21 de junio de 2018, valoración del proyecto productivo ACCTI-F-018 con fecha 17 de octubre del 2018 con concepto de Viabilidad: VIABLE fuera de los tiempos estipulados en el procedimiento ACCTI-P-017 V4 del 12 de abril de 2018 ya que se realiza 4 meses después. Así mismo se evidencia que el ACCTI-F-011 Plan Inversión y Pagos se encuentra sin fecha de creación e ilegible, por lo tanto, es una actividad incumplida.
</t>
    </r>
    <r>
      <rPr>
        <b/>
        <sz val="11"/>
        <color theme="1"/>
        <rFont val="Arial"/>
        <family val="2"/>
      </rPr>
      <t xml:space="preserve">
</t>
    </r>
    <r>
      <rPr>
        <sz val="11"/>
        <color theme="1"/>
        <rFont val="Arial"/>
        <family val="2"/>
      </rPr>
      <t xml:space="preserve">Actividad 6: Debilidad en los soportes de pago a proveedores  ya que de acuerdo al instructivo ACCTI-I-003  V4  31 julio 2018 Numeral 13, los pagos se cancelaran a través de cheques de gerencia  y se dejara consignado en el acta de la Actividad 6 INTI-F-008 Forma Para Elaboración Acta de Reunión, copia de la imagen legible del cheque, con los  datos del proveedor , el concepto de pago, el valor, número de cheque y lo anterior no se realizó, no hay evidencia o soportes para la actividad, solo en el control de saldo indica que se giró cheque de Gerencia por $11,669,107
Actividad 7: ACCTI-F-014 La OCI evidencia ACCTI-F-014 Acta de entrega de bienes y servicios-recibo a satisfacción con fecha 16 de noviembre de 2018, donde reciben Guadañadora, fumigadora Insumos y herramientas, se adjunta Factura de Agromáquinas con fecha 161120018 por valor de $11,596,950, sin embargo, no se evidencia registro fotográfico, requisito para la actividad, por lo tanto, es una actividad no cumplida de acuerdo al ACCTI-I-003
Actividad 8: La OCI no evidencia extracto bancario en cero, solo certificación bancaria de cierre con fecha 31 de octubre de 2018 para la cuenta controlada, teniendo en cuenta la importancia como soporte principal para el cierre de la cuenta controlada, la actividad se incumple de acuerdo al instructivo ACCTI-I-003 V4 31 julio 2018 y al Procedimiento ACCTI-P-017 V4 del 12 de abril de 2018.
</t>
    </r>
  </si>
  <si>
    <r>
      <t xml:space="preserve">Proyecto Abierto 
Proyecto adjudicado de acuerdo a la resolución 20214100005046 del 19 de enero 2021  donde se evidencia que los beneficiarios son familias 9 en el predio LA PRIMAVERA-NATAGA - HUILA Siembra de 9 ha de cultivo de café variedad castillo asociados con 900 unidades de plátano variedad hartón en el predio la primavera vereda el socorro del municipio de Nátaga - Huila con valor del Proyecto Productivo 85,940,500. donde se encuentran las siguientes debilidades:
Actividad 6: Debilidad en los soportes de pago a proveedores ya que de acuerdo al instructivo ACCTI-I-003 V5 Ítem 7,12,1 indica que los pagos se realizan con cheques de Gerencia, no hay evidencia de INTI-F-008 Forma Para Elaboración Acta de Reunión ni INTI-F-009 Forma Listado de Asistencia, por lo tanto, es una actividad Incumplida.
Actividad 8: La OCI no evidencia ACCTI-F-017 forma cierre técnico y financiero, certificación bancaria de cierre de cuenta individual de manejo conjunto o extracto bancario o el documento que expida la entidad bancaria cuyo significado y fecha sea equivalente al cierre ni Extracto de la cuenta bancaria individual de manejo conjunto con saldo de la cuenta en cero pesos ($0) para realizar el cierre del proyecto, así mismo, no se evidencia que el comité de seguimiento haya realizado alguna gestión tendiente al requerimiento del cierre técnico financiero de este proyecto a la UGT, incumpliendo su objetivo de velar por el cumplimiento de cada una de las etapas del apoyo a la implementación del proyecto productivo, en términos de transparencia y legalidad de conformidad con el instructivo ACCTI-I-003. </t>
    </r>
    <r>
      <rPr>
        <b/>
        <sz val="11"/>
        <color theme="1"/>
        <rFont val="Arial"/>
        <family val="2"/>
      </rPr>
      <t xml:space="preserve">
</t>
    </r>
    <r>
      <rPr>
        <sz val="11"/>
        <rFont val="Arial"/>
        <family val="2"/>
      </rPr>
      <t>Se realizó busqueda del expediente en ORFEO por nombre del proyecto y no se evidencia expediente creado</t>
    </r>
  </si>
  <si>
    <r>
      <t xml:space="preserve">Proyecto abierto adjudicado de acuerdo a la resolución 1840 de 29 noviembre de 2017 para Nro de Familias 1
</t>
    </r>
    <r>
      <rPr>
        <sz val="11"/>
        <rFont val="Arial"/>
        <family val="2"/>
      </rPr>
      <t xml:space="preserve">
El desembolso del proyecto productivo en la cuenta controlada fue efectuado el 19 de Junio de 2018  y la estructuración no se ha realizado, no es posible establecer el cumplimiento del tiempo fijado para la ejecución de la tarea N. 2 "Estructurar participativamente el proyecto productivo y elaborar el plan de inversión y de pagos", toda vez que, no se dispone de una traza de una fecha exacta en la que inicie esta actividad después de tener los recursos desembolsados en la cuenta controlada, por lo anterior es una actividad incumplida de acuerdo al instructivo ACCTI-I-003 V3 27 Abril 2018y al Procedimiento ACCTI-P-017 V3 del 27 de Abril de 2018
De acuerdo a la verificación realizada en el aplicativo SIT módulo SIDRA y de acuerdo con el Instructivo ACCTI-I-003 V3 27 Abril 2018,  no se evidenció documentación de actividades realizadas tales como: La formulación participativa INTI-F-008 Forma para Elaboración Acta de Reunión, INTI-F-009 Forma Listado de Asistencia, ACCTI-F-019 Estructuración Participativa de Proyectos Productivos, ACCTI-F-011 Plan Inversión y Pagos, se observó  que el pago del proyecto productivo se efectúo el 19 de Junio de 2018, transcurriendo 5 años sin Ejecución de las actividades descritas en el Procedimiento e instructivo. 
No se evidencia que el comité de seguimiento haya realizado alguna gestión de requerimiento a la UGT para cada una de las actividades a realizar en la implementación y ejecución de los recursos del proyecto; incumpliendo su objetivo de velar por el cumplimiento de cada una de las etapas del apoyo a la implementación del proyecto productivo, en términos de transparencia y legalidad de conformidad con el instructivo ACCTI-I-003. </t>
    </r>
  </si>
  <si>
    <r>
      <t xml:space="preserve">Se observa que el desembolso del proyecto productivo en la cuenta controlada fue efectuado el 27 de Junio de 2019  y la estructuración participativa del proyecto productivo fue realizada el 16 de julio de 2019, transcurriendo 19 días  sin adelantar y tramitar dicha actividad. 
No es posible establecer el cumplimiento del tiempo fijado para la ejecución de la tarea N. 2 "Estructurar participativamente el proyecto productivo y elaborar el plan de inversión y de pagos", toda vez que, no se dispone de una traza de una fecha exacta en la que inicie esta actividad después de tener los recursos desembolsados en la cuenta controlada. 
</t>
    </r>
    <r>
      <rPr>
        <b/>
        <sz val="11"/>
        <rFont val="Arial"/>
        <family val="2"/>
      </rPr>
      <t xml:space="preserve">No se evidencia INTI-F-008 acta de aprobación para el plan de Inversión 
</t>
    </r>
    <r>
      <rPr>
        <b/>
        <sz val="11"/>
        <color theme="1"/>
        <rFont val="Arial"/>
        <family val="2"/>
      </rPr>
      <t>INTI-F-009</t>
    </r>
    <r>
      <rPr>
        <sz val="11"/>
        <color theme="1"/>
        <rFont val="Arial"/>
        <family val="2"/>
      </rPr>
      <t xml:space="preserve"> Listado de Asistencia firmado el día  16 de Julio de 2019
</t>
    </r>
    <r>
      <rPr>
        <b/>
        <sz val="11"/>
        <color theme="1"/>
        <rFont val="Arial"/>
        <family val="2"/>
      </rPr>
      <t xml:space="preserve">ACCTI-F-011 </t>
    </r>
    <r>
      <rPr>
        <sz val="11"/>
        <color theme="1"/>
        <rFont val="Arial"/>
        <family val="2"/>
      </rPr>
      <t xml:space="preserve">Plan de Inversión y cronograma de fecha 20 de Junio de 2018 con valor de subsidio 8,624,000, valor que coloca la comunidad 2,226,000
De igual forma se evidencia el formato </t>
    </r>
    <r>
      <rPr>
        <b/>
        <sz val="11"/>
        <color theme="1"/>
        <rFont val="Arial"/>
        <family val="2"/>
      </rPr>
      <t>ACCTI-F-019</t>
    </r>
    <r>
      <rPr>
        <sz val="11"/>
        <color theme="1"/>
        <rFont val="Arial"/>
        <family val="2"/>
      </rPr>
      <t xml:space="preserve">  Formulación-participativa proyecto productivo con fecha 16 de julio de 2019 donde se indica la necesidad del sostenimiento de los cultivos existentes de café, aguacate y plátano, subsidio para las 2 familias 8,624,000
De acuerdo a lo anterior, la OCI evidencia actividad cumplida parcialmente puesto que esta el formato de la estructuración pero no se encuentra el acta del plan de Inversión.</t>
    </r>
  </si>
  <si>
    <r>
      <t xml:space="preserve">Se observa que el desembolso del proyecto productivo en la cuenta controlada fue efectuado el 05 de Julio de 2019  y la estructuración participativa del proyecto productivo fue realizada el 12 de septiembre de 2019 dos meses después del desembolso, No es posible establecer el cumplimiento del tiempo fijado para la ejecución de la tarea N. 2 "Estructurar participativamente el proyecto productivo y elaborar el plan de inversión y de pagos", toda vez que, no se dispone de una traza de una fecha exacta en la que inicie esta actividad después de tener los recursos desembolsados en la cuenta controlada. 
</t>
    </r>
    <r>
      <rPr>
        <b/>
        <sz val="11"/>
        <rFont val="Arial"/>
        <family val="2"/>
      </rPr>
      <t>INTI-F-008</t>
    </r>
    <r>
      <rPr>
        <sz val="11"/>
        <rFont val="Arial"/>
        <family val="2"/>
      </rPr>
      <t xml:space="preserve"> Acta de Estructuración participativa con fecha 12 de septiembre de 2019
</t>
    </r>
    <r>
      <rPr>
        <b/>
        <sz val="11"/>
        <rFont val="Arial"/>
        <family val="2"/>
      </rPr>
      <t>ACCTI-F-019</t>
    </r>
    <r>
      <rPr>
        <sz val="11"/>
        <rFont val="Arial"/>
        <family val="2"/>
      </rPr>
      <t xml:space="preserve">-Estructuración Participativa de Proyecto Productivo tiene fecha 12 de septiembre de 2019  Implementar un sistema de ganadería de Ceba mediante la adquisición de 7 bovinos destetos, además del mejoramiento de praderas mediante procesos de rotación y división de potreros en el predio Santa Elena del municipio del Valle del Guamuez
</t>
    </r>
    <r>
      <rPr>
        <b/>
        <sz val="11"/>
        <rFont val="Arial"/>
        <family val="2"/>
      </rPr>
      <t xml:space="preserve">ACCTI-F-011 </t>
    </r>
    <r>
      <rPr>
        <sz val="11"/>
        <rFont val="Arial"/>
        <family val="2"/>
      </rPr>
      <t>Plan de Inversión y de pagos 12 de septiembre de 2019, valor subsidio Proyecto Productivo 8,624,000, valor que coloca la comunidad 5,760,000 para un total de $14,384,000, valor disponible en la cuenta $ 9,194,930</t>
    </r>
  </si>
  <si>
    <r>
      <t xml:space="preserve"> De acuerdo a la fecha de  estructuración participativa con fecha  28 de enero de 2021 : </t>
    </r>
    <r>
      <rPr>
        <b/>
        <sz val="11"/>
        <rFont val="Arial"/>
        <family val="2"/>
      </rPr>
      <t xml:space="preserve">la presente Actividad es planificada para finalización a más tardar el 1 de febrero de 2021, </t>
    </r>
    <r>
      <rPr>
        <sz val="11"/>
        <rFont val="Arial"/>
        <family val="2"/>
      </rPr>
      <t xml:space="preserve"> actividad realizada 18 de febrero de 2021 fuera  de los tiempos estipulados según el procedimiento. 17 dias después.
Se evidencia:
ACCTI-F-011 Plan Inversión y Pagos 03102019
ACCTI-F-019 Estructuracion participativa de Proyecto Productivo 03102019
ACCTI-F-011 Plan de Inversión y de pagos 08122020-635
ACCTI-F-019 Estructuración participativa 08122020-635 
ACCTI-F-011 Plan de Inversión y de pagos 24122020-662
ACCTI-F-019 Estructuración participativa 24122020-662
De acuerdo a lo estructuraciones realizadas y planes de inversiones, por medio de ACCTI-F-018 Valoración a la estructuración del Proyecto Productivo 18022021-478 se hace la aceptación del proyecto productivo ACCTI-019 Estructuración participativa de Proyecto Productivo 28012021-688 para establecimiento de 8880(1,5has) plantas de café variedad castilloa1.5*1.3 al triangulo en asocio con maiz y la mejora estructural y funcional del secadero y beneficiadero con el ACCTI-F-011 Plan de Inversión y de pagos 28012021  ya que los demas se consideran INVIABLES
</t>
    </r>
  </si>
  <si>
    <r>
      <t xml:space="preserve"> De acuerdo a la fecha de  estructuración participativa con fecha  10 de septiembre de 2020 : la</t>
    </r>
    <r>
      <rPr>
        <b/>
        <sz val="11"/>
        <rFont val="Arial"/>
        <family val="2"/>
      </rPr>
      <t xml:space="preserve"> presente Actividad es planificada para finalización a más tardar el 13 de septiembre  de 2020</t>
    </r>
    <r>
      <rPr>
        <sz val="11"/>
        <rFont val="Arial"/>
        <family val="2"/>
      </rPr>
      <t>,  actividad realizada 17 de Diciembre  de 2020 fuera de los tiempos estipulados en el procedimiento.
Se evidencia el Plan de Inversión de pagos, la Estructuracipon participativa del proyecto Productivo el 10092020 y el formato  ACCTI-F-018 Valoración a la estructura del Proyecto Productivo  07122020 donde se indica que el proyecto Productivo es Viable</t>
    </r>
  </si>
  <si>
    <r>
      <t xml:space="preserve"> De acuerdo a la fecha de estructuración participativa del proyecto  04 de Agosto 2022 de 2019:</t>
    </r>
    <r>
      <rPr>
        <b/>
        <sz val="11"/>
        <color theme="1"/>
        <rFont val="Arial"/>
        <family val="2"/>
      </rPr>
      <t xml:space="preserve"> la presente Actividad es planificada para finalización a más tardar el 07 de Agosto  de 2022, la valoración se realizo el 08 de Agosto de 2022 dentro de los tiempos estipulados</t>
    </r>
    <r>
      <rPr>
        <sz val="11"/>
        <color theme="1"/>
        <rFont val="Arial"/>
        <family val="2"/>
      </rPr>
      <t xml:space="preserve">
Se evidencia ACCTI-F-011 Plan de Inversion y pagos del 14 de Julio de 2022 por valor de 9,209,000.para el sostenimiento de 4 hectáreas de cultivo de café variedad Colombia y Castilla, en asocio con los cultivos de lulo y frijol como estrategia económica para dos familias campesinas del predio El paraíso de la vereda boquerón municipio de Colombia departamento del Huila 
</t>
    </r>
    <r>
      <rPr>
        <sz val="11"/>
        <rFont val="Arial"/>
        <family val="2"/>
      </rPr>
      <t>se realizó primera valoración No viable sin embargo a realizar las respectivas correcciones se identifica ACCTI-F-018 Valoración Proyecto productivo-08082022-61-indicando que el proyecto es VIABLE, actividad que se cumplió en los tiempos estipulados.</t>
    </r>
  </si>
  <si>
    <r>
      <rPr>
        <b/>
        <sz val="11"/>
        <color rgb="FF000000"/>
        <rFont val="Arial"/>
        <family val="2"/>
      </rPr>
      <t>Solicitud de desembolso autenticada:</t>
    </r>
    <r>
      <rPr>
        <sz val="11"/>
        <color rgb="FF000000"/>
        <rFont val="Arial"/>
        <family val="2"/>
      </rPr>
      <t xml:space="preserve"> El desembolso del Proyecto Poductivo se efectuó el 12 de septiembre de 2018 por $28.702.965
</t>
    </r>
    <r>
      <rPr>
        <b/>
        <sz val="11"/>
        <color rgb="FF000000"/>
        <rFont val="Arial"/>
        <family val="2"/>
      </rPr>
      <t>Documento de Identidad</t>
    </r>
    <r>
      <rPr>
        <sz val="11"/>
        <color rgb="FF000000"/>
        <rFont val="Arial"/>
        <family val="2"/>
      </rPr>
      <t xml:space="preserve">: Beneficiario Subsidio Proyecto Productivo: Hugo Armando Torres Correa c.c. 73432602 expedida en Carmen de Bolívar - Bolívar.
</t>
    </r>
    <r>
      <rPr>
        <b/>
        <sz val="11"/>
        <color rgb="FF000000"/>
        <rFont val="Arial"/>
        <family val="2"/>
      </rPr>
      <t>Formato GEFIN-F-002</t>
    </r>
    <r>
      <rPr>
        <sz val="11"/>
        <color rgb="FF000000"/>
        <rFont val="Arial"/>
        <family val="2"/>
      </rPr>
      <t xml:space="preserve">: Revisado.
</t>
    </r>
    <r>
      <rPr>
        <b/>
        <sz val="11"/>
        <color rgb="FF000000"/>
        <rFont val="Arial"/>
        <family val="2"/>
      </rPr>
      <t xml:space="preserve">Certificacion Cuenta: </t>
    </r>
    <r>
      <rPr>
        <sz val="11"/>
        <color rgb="FF000000"/>
        <rFont val="Arial"/>
        <family val="2"/>
      </rPr>
      <t xml:space="preserve">Se aperturó la cuenta de ahorros No. 28633099-8 en el Banco de Bogota, sucursal Carmen de Bolívar - Bolívar. Titular: Hugo ArmandoTorres Correa c.c. 73432602, conjunta con Lilina Andrea Giraldo Gomez c.c. 52.200.130, funcionaria de la ANT.
Resolución de adjudicación: 2166 del 22 de diciembre de 2017
</t>
    </r>
  </si>
  <si>
    <r>
      <rPr>
        <b/>
        <sz val="11"/>
        <color rgb="FF000000"/>
        <rFont val="Arial"/>
        <family val="2"/>
      </rPr>
      <t>Solicitud de desembolso autenticada:</t>
    </r>
    <r>
      <rPr>
        <sz val="11"/>
        <color rgb="FF000000"/>
        <rFont val="Arial"/>
        <family val="2"/>
      </rPr>
      <t xml:space="preserve"> El desembolso se efectuó el 26 de julio de 2019 por $34.496.000.
</t>
    </r>
    <r>
      <rPr>
        <b/>
        <sz val="11"/>
        <color rgb="FF000000"/>
        <rFont val="Arial"/>
        <family val="2"/>
      </rPr>
      <t>Documento de Identidad: Beneficiario subsidio Proyecto Productivo:</t>
    </r>
    <r>
      <rPr>
        <sz val="11"/>
        <color rgb="FF000000"/>
        <rFont val="Arial"/>
        <family val="2"/>
      </rPr>
      <t xml:space="preserve"> Ubeimar Hernan Campo Caldas c.c. 76.342.866
</t>
    </r>
    <r>
      <rPr>
        <b/>
        <sz val="11"/>
        <color rgb="FF000000"/>
        <rFont val="Arial"/>
        <family val="2"/>
      </rPr>
      <t>Formato GEFIN-F-002</t>
    </r>
    <r>
      <rPr>
        <sz val="11"/>
        <color rgb="FF000000"/>
        <rFont val="Arial"/>
        <family val="2"/>
      </rPr>
      <t xml:space="preserve">: Revisado.
</t>
    </r>
    <r>
      <rPr>
        <b/>
        <sz val="11"/>
        <color rgb="FF000000"/>
        <rFont val="Arial"/>
        <family val="2"/>
      </rPr>
      <t>Certificacion  Cuenta Bancaria:</t>
    </r>
    <r>
      <rPr>
        <sz val="11"/>
        <color rgb="FF000000"/>
        <rFont val="Arial"/>
        <family val="2"/>
      </rPr>
      <t xml:space="preserve"> Se aperturó la cuenta de ahorros  No. 4-691-80-26329-0  en el Banco de Agrario de Colombia - Sucursal Popayan.  conjunta con Darley Nicollai Quintena Insandara c.c. 87.068.026. Mediante acta del 10 de octubre de 2019 se cambio de firma del lider de  la UGT y se nombró a Rafael Enrique Hurtado Camacho c.c. 19.486.974.
Resolución de adjudicación: 3725 del 19 de julio de 2018</t>
    </r>
  </si>
  <si>
    <r>
      <rPr>
        <b/>
        <sz val="11"/>
        <color rgb="FF000000"/>
        <rFont val="Arial"/>
        <family val="2"/>
      </rPr>
      <t>Solicitud de desembolso autenticada:</t>
    </r>
    <r>
      <rPr>
        <sz val="11"/>
        <color rgb="FF000000"/>
        <rFont val="Arial"/>
        <family val="2"/>
      </rPr>
      <t xml:space="preserve"> El desembolso del Proyecto Poductivo se efectuó el 21 de diciembre de 2018 por $31.216.130.
</t>
    </r>
    <r>
      <rPr>
        <b/>
        <sz val="11"/>
        <color rgb="FF000000"/>
        <rFont val="Arial"/>
        <family val="2"/>
      </rPr>
      <t>Documento de Identidad</t>
    </r>
    <r>
      <rPr>
        <sz val="11"/>
        <color rgb="FF000000"/>
        <rFont val="Arial"/>
        <family val="2"/>
      </rPr>
      <t xml:space="preserve">: OK. Beneficirio del subsidio Guillermo Arturo Lopez.
</t>
    </r>
    <r>
      <rPr>
        <b/>
        <sz val="11"/>
        <color rgb="FF000000"/>
        <rFont val="Arial"/>
        <family val="2"/>
      </rPr>
      <t>Formato GEFIN-F-002</t>
    </r>
    <r>
      <rPr>
        <sz val="11"/>
        <color rgb="FF000000"/>
        <rFont val="Arial"/>
        <family val="2"/>
      </rPr>
      <t xml:space="preserve">: Revisado.
</t>
    </r>
    <r>
      <rPr>
        <b/>
        <sz val="11"/>
        <color rgb="FF000000"/>
        <rFont val="Arial"/>
        <family val="2"/>
      </rPr>
      <t>Certificacion Cuenta:</t>
    </r>
    <r>
      <rPr>
        <sz val="11"/>
        <color rgb="FF000000"/>
        <rFont val="Arial"/>
        <family val="2"/>
      </rPr>
      <t xml:space="preserve">  Se aperturó la cuenta de ahorros  No. 4-790-33-01476-0  en el Banco de Agrario de Colombia - Sucursal Mocoa - Putumayo. Titular: Guillermo Arturo c.c. 12.971.704 conjunta con Darlei Nicolai Quintana Insandara c.c. 87.068.026. Se anexa documento del titular de la cuenta y la certificacion expedida por el Banco Agrario de Colombia.
Resolución de adjudicación: 2618 del 18 de junio de 2018
</t>
    </r>
  </si>
  <si>
    <r>
      <rPr>
        <b/>
        <sz val="11"/>
        <color rgb="FF000000"/>
        <rFont val="Arial"/>
        <family val="2"/>
      </rPr>
      <t>Solicitud de desembolso autenticada:</t>
    </r>
    <r>
      <rPr>
        <sz val="11"/>
        <color rgb="FF000000"/>
        <rFont val="Arial"/>
        <family val="2"/>
      </rPr>
      <t xml:space="preserve"> El desembolso del Proyecto Poductivo se efectuó el 17 de marzo de 2020 por $15.334.100
</t>
    </r>
    <r>
      <rPr>
        <b/>
        <sz val="11"/>
        <color rgb="FF000000"/>
        <rFont val="Arial"/>
        <family val="2"/>
      </rPr>
      <t>Documento de Identidad</t>
    </r>
    <r>
      <rPr>
        <sz val="11"/>
        <color rgb="FF000000"/>
        <rFont val="Arial"/>
        <family val="2"/>
      </rPr>
      <t xml:space="preserve"> Beneficiaria del Proyecto Productivo:  Maria Elvira  Hernández Basante cédula de ciudadanía 36.785.167 de Linares -Nariño. Se adjunta fotocopia, conjunta con Eduardo Enrique Chamorro Delgado c.c. 12.992.015, funcionario de la UGT.
</t>
    </r>
    <r>
      <rPr>
        <b/>
        <sz val="11"/>
        <color rgb="FF000000"/>
        <rFont val="Arial"/>
        <family val="2"/>
      </rPr>
      <t>Formato GEFIN-F-002</t>
    </r>
    <r>
      <rPr>
        <sz val="11"/>
        <color rgb="FF000000"/>
        <rFont val="Arial"/>
        <family val="2"/>
      </rPr>
      <t xml:space="preserve">: Revisado del 11-12-2019.
</t>
    </r>
    <r>
      <rPr>
        <b/>
        <sz val="11"/>
        <color rgb="FF000000"/>
        <rFont val="Arial"/>
        <family val="2"/>
      </rPr>
      <t>Certificacion Cuenta:</t>
    </r>
    <r>
      <rPr>
        <sz val="11"/>
        <color rgb="FF000000"/>
        <rFont val="Arial"/>
        <family val="2"/>
      </rPr>
      <t xml:space="preserve">  Se aperturó cuenta de ahorros  No 203-87521-1  en el Banco AV-VILLAS - Oficina de Pasto - Nariño. Titular: Maria Elvira Hernández Basante.
Resolución de adjudicación: 2618 del 18 de junio de 2018</t>
    </r>
  </si>
  <si>
    <r>
      <rPr>
        <b/>
        <sz val="11"/>
        <color rgb="FF000000"/>
        <rFont val="Arial"/>
        <family val="2"/>
      </rPr>
      <t>Solicitud de desembolso autenticada:</t>
    </r>
    <r>
      <rPr>
        <sz val="11"/>
        <color rgb="FF000000"/>
        <rFont val="Arial"/>
        <family val="2"/>
      </rPr>
      <t xml:space="preserve"> El desembolso del proyecto productivo se efectuó el 20 de mayo de 2019.  
</t>
    </r>
    <r>
      <rPr>
        <b/>
        <sz val="11"/>
        <color rgb="FF000000"/>
        <rFont val="Arial"/>
        <family val="2"/>
      </rPr>
      <t xml:space="preserve"> Documento de Identidad</t>
    </r>
    <r>
      <rPr>
        <sz val="11"/>
        <color rgb="FF000000"/>
        <rFont val="Arial"/>
        <family val="2"/>
      </rPr>
      <t xml:space="preserve">: Beneficiario del Proyecto Productivo: JESUS CHANTRE URMENDEZ, cédula de ciudadanía 76.328.617.
</t>
    </r>
    <r>
      <rPr>
        <b/>
        <sz val="11"/>
        <color rgb="FF000000"/>
        <rFont val="Arial"/>
        <family val="2"/>
      </rPr>
      <t>Formato GEFIN-F-002</t>
    </r>
    <r>
      <rPr>
        <sz val="11"/>
        <color rgb="FF000000"/>
        <rFont val="Arial"/>
        <family val="2"/>
      </rPr>
      <t xml:space="preserve">: Revisado. Se evidencia que esta firmado.
</t>
    </r>
    <r>
      <rPr>
        <b/>
        <sz val="11"/>
        <color rgb="FF000000"/>
        <rFont val="Arial"/>
        <family val="2"/>
      </rPr>
      <t>Certificación Cuenta:</t>
    </r>
    <r>
      <rPr>
        <sz val="11"/>
        <color rgb="FF000000"/>
        <rFont val="Arial"/>
        <family val="2"/>
      </rPr>
      <t xml:space="preserve">  Se aperturó cuenta de ahorros  No 4-691-80-26330-4  en el Banco Agrario de Colombia - Oficina Popayan - Cauca. Titular: JESUS CHANTRE URMENDEZ, conjunta con NICOLAI QUINTANA INSANDARO c.c. 87.068.026, funcionario de la UGT.</t>
    </r>
  </si>
  <si>
    <r>
      <rPr>
        <b/>
        <sz val="11"/>
        <color rgb="FF000000"/>
        <rFont val="Arial"/>
        <family val="2"/>
      </rPr>
      <t>Solicitud de desembolso autenticada:</t>
    </r>
    <r>
      <rPr>
        <sz val="11"/>
        <color rgb="FF000000"/>
        <rFont val="Arial"/>
        <family val="2"/>
      </rPr>
      <t xml:space="preserve">  Desembolso realizado el 26 de abril 2022.
</t>
    </r>
    <r>
      <rPr>
        <b/>
        <sz val="11"/>
        <color rgb="FF000000"/>
        <rFont val="Arial"/>
        <family val="2"/>
      </rPr>
      <t>Documento de Identidad</t>
    </r>
    <r>
      <rPr>
        <sz val="11"/>
        <color rgb="FF000000"/>
        <rFont val="Arial"/>
        <family val="2"/>
      </rPr>
      <t xml:space="preserve">: Beneficiario del Proyecto Productivo:  OSCAR ALVEIRO MUÑOZ AREIZA, cédula de ciudadanía 3.660.497 de Briceño - Antioquia. Se adjunta fotocopia
</t>
    </r>
    <r>
      <rPr>
        <b/>
        <sz val="11"/>
        <color rgb="FF000000"/>
        <rFont val="Arial"/>
        <family val="2"/>
      </rPr>
      <t>Formato GEFIN-F-002</t>
    </r>
    <r>
      <rPr>
        <sz val="11"/>
        <color rgb="FF000000"/>
        <rFont val="Arial"/>
        <family val="2"/>
      </rPr>
      <t xml:space="preserve">: Revisado. Se evidencia que esta firmado.
</t>
    </r>
    <r>
      <rPr>
        <b/>
        <sz val="11"/>
        <color rgb="FF000000"/>
        <rFont val="Arial"/>
        <family val="2"/>
      </rPr>
      <t>Certificación Cuenta:</t>
    </r>
    <r>
      <rPr>
        <sz val="11"/>
        <color rgb="FF000000"/>
        <rFont val="Arial"/>
        <family val="2"/>
      </rPr>
      <t xml:space="preserve">  Se aperturó cuenta de ahorros  No 4-139-80-08011-3 en el Banco Agrario de Colombia - Oficina Yarumal - Antioquia. Titular: OSCAR ALVEIRO MUÑOZ AREIZA c.c. 3,660,497, conjunta con WILSER DARIO MOLINA MOLINA c.c. 98.479.454 funcionario de la ANT.
Resolución de Adjudicación: 9915 del 8 de julio de 2021</t>
    </r>
  </si>
  <si>
    <r>
      <rPr>
        <b/>
        <sz val="11"/>
        <color rgb="FF000000"/>
        <rFont val="Arial"/>
        <family val="2"/>
      </rPr>
      <t>Solicitud de desembolso autenticada:</t>
    </r>
    <r>
      <rPr>
        <sz val="11"/>
        <color rgb="FF000000"/>
        <rFont val="Arial"/>
        <family val="2"/>
      </rPr>
      <t xml:space="preserve">  El desembolso se realizó el 22 de diciembre de 2021
</t>
    </r>
    <r>
      <rPr>
        <b/>
        <sz val="11"/>
        <color rgb="FF000000"/>
        <rFont val="Arial"/>
        <family val="2"/>
      </rPr>
      <t>Documento de Identidad</t>
    </r>
    <r>
      <rPr>
        <sz val="11"/>
        <color rgb="FF000000"/>
        <rFont val="Arial"/>
        <family val="2"/>
      </rPr>
      <t xml:space="preserve">: Beneficiario del Proyecto Productivo: En representación de 3 Familias: GILBERTO NACIANO POLO MORRON, cédula de ciudadanía 7.594.365. 
</t>
    </r>
    <r>
      <rPr>
        <b/>
        <sz val="11"/>
        <color rgb="FF000000"/>
        <rFont val="Arial"/>
        <family val="2"/>
      </rPr>
      <t>Formato GEFIN-F-002</t>
    </r>
    <r>
      <rPr>
        <sz val="11"/>
        <color rgb="FF000000"/>
        <rFont val="Arial"/>
        <family val="2"/>
      </rPr>
      <t xml:space="preserve">: Revisado. Se evidencia que esta firmado.
</t>
    </r>
    <r>
      <rPr>
        <b/>
        <sz val="11"/>
        <color rgb="FF000000"/>
        <rFont val="Arial"/>
        <family val="2"/>
      </rPr>
      <t>Certificación Cuenta:</t>
    </r>
    <r>
      <rPr>
        <sz val="11"/>
        <color rgb="FF000000"/>
        <rFont val="Arial"/>
        <family val="2"/>
      </rPr>
      <t xml:space="preserve"> El 21 de julio de 2021 se aperturó cuenta de ahorros  No 4-360-30-10233-1  en el Banco Agrario de Colombia - Oficina Riohacha - Guajira. Titular: GILBERTO NACIANO POLO MORRON, cédula de ciudadanía 7.594.365, conjunta con Jorge Armando Valdelamar Baldovino C.C. 73.243.086 funcionario de la ANT.
Resolución de Adjudicación: 3125 del 10 de marzo de 2021</t>
    </r>
  </si>
  <si>
    <r>
      <rPr>
        <b/>
        <sz val="11"/>
        <color rgb="FF000000"/>
        <rFont val="Arial"/>
        <family val="2"/>
      </rPr>
      <t>INTI--008</t>
    </r>
    <r>
      <rPr>
        <sz val="11"/>
        <color rgb="FF000000"/>
        <rFont val="Arial"/>
        <family val="2"/>
      </rPr>
      <t xml:space="preserve"> - Mediante acta del 18 de noviembre de 2020, Se celebró reunión para realizar las gestiones Administrativa del proyecto productivo P-NAR-109 PACTO ANDINO 2015 para adquirir los bienes y servicios y ser aprobados en el plan de compras.</t>
    </r>
    <r>
      <rPr>
        <sz val="11"/>
        <color rgb="FFFF0000"/>
        <rFont val="Arial"/>
        <family val="2"/>
      </rPr>
      <t xml:space="preserve"> 
</t>
    </r>
    <r>
      <rPr>
        <b/>
        <sz val="11"/>
        <color rgb="FF000000"/>
        <rFont val="Arial"/>
        <family val="2"/>
      </rPr>
      <t>INTI-F-009</t>
    </r>
    <r>
      <rPr>
        <sz val="11"/>
        <color rgb="FF000000"/>
        <rFont val="Arial"/>
        <family val="2"/>
      </rPr>
      <t xml:space="preserve"> - Lista de los participantes a la Reunión del 18 de noviembre julio de 2020,  se anexa debidamente firmado por todos los asistentes a la  reunión.
</t>
    </r>
    <r>
      <rPr>
        <b/>
        <sz val="11"/>
        <color rgb="FF000000"/>
        <rFont val="Arial"/>
        <family val="2"/>
      </rPr>
      <t>ACCTI-019</t>
    </r>
    <r>
      <rPr>
        <sz val="11"/>
        <color rgb="FF000000"/>
        <rFont val="Arial"/>
        <family val="2"/>
      </rPr>
      <t xml:space="preserve"> - Estructuración Participativa Proyecto Productivo No.P-NAR-109 del 21 de septiembre de 2020, que tiene por objeto el establecimiento de un sistema productivo de sostenimiento de caña panelera en el predio La Aguada II ubicado en el Municipio de Linares -Nariño, compra de maquinaria, herramientas y la compra de 2 caballos de carga, con el fin de mejorar el nivel de vida de 1 familia.
</t>
    </r>
    <r>
      <rPr>
        <b/>
        <sz val="11"/>
        <color rgb="FF000000"/>
        <rFont val="Arial"/>
        <family val="2"/>
      </rPr>
      <t>ACCTI-011</t>
    </r>
    <r>
      <rPr>
        <sz val="11"/>
        <color rgb="FF000000"/>
        <rFont val="Arial"/>
        <family val="2"/>
      </rPr>
      <t xml:space="preserve"> - Plan de Inversión y Pagos; Presupuesto $15.334.100 aprobado en el plan de compras de este proyecto.</t>
    </r>
  </si>
  <si>
    <r>
      <rPr>
        <b/>
        <sz val="11"/>
        <color rgb="FF000000"/>
        <rFont val="Arial"/>
        <family val="2"/>
      </rPr>
      <t xml:space="preserve">
INTI-F-008 - Gestiones Administrativas y pagos </t>
    </r>
    <r>
      <rPr>
        <sz val="11"/>
        <color rgb="FF000000"/>
        <rFont val="Arial"/>
        <family val="2"/>
      </rPr>
      <t xml:space="preserve">- Mediante acta del 26 de noviembre de 2021 del proyecto Productivo S-SAN-014 SIDRA 2014 se realizan las gestiones respectivas para adquirir los bienes y/o servicios aprobados en el Plan de Inversión y Plan de Compras para el proyecto productivo a desarrollar, en el predio denominado El Mulatal, ubicado en el Municipio La Paz, Departamento de Santander.
</t>
    </r>
    <r>
      <rPr>
        <b/>
        <sz val="11"/>
        <color rgb="FF000000"/>
        <rFont val="Arial"/>
        <family val="2"/>
      </rPr>
      <t>INTI-F-009 - LISTA DE ASISTENCIA:</t>
    </r>
    <r>
      <rPr>
        <sz val="11"/>
        <color rgb="FF000000"/>
        <rFont val="Arial"/>
        <family val="2"/>
      </rPr>
      <t xml:space="preserve"> Se evidencia que la lista a la reunión esta firmada.
</t>
    </r>
    <r>
      <rPr>
        <b/>
        <sz val="11"/>
        <color rgb="FF000000"/>
        <rFont val="Arial"/>
        <family val="2"/>
      </rPr>
      <t xml:space="preserve">ACCTI-F-019 - ESTRUCTURACION PARTICIPATIVA: - </t>
    </r>
    <r>
      <rPr>
        <sz val="11"/>
        <color rgb="FF000000"/>
        <rFont val="Arial"/>
        <family val="2"/>
      </rPr>
      <t xml:space="preserve">Implementar un sistema agroforestal con la siembre de 1.000 nuevas plántulas de cacao CCN 51, para una extensión aproximada de 1.5 hectáreas, asociadas con 200 plantas injertas de aguacate, en el predio denominado EL MULATAL , ubicado en la vereda RINCON SANTO, Municipio La Paz - Santander. 
 </t>
    </r>
    <r>
      <rPr>
        <b/>
        <sz val="11"/>
        <color rgb="FF000000"/>
        <rFont val="Arial"/>
        <family val="2"/>
      </rPr>
      <t xml:space="preserve">ACCTI-F-011 - PLAN DE INVERSION Y PAGOS del 26 de septiembre 2014:  </t>
    </r>
    <r>
      <rPr>
        <sz val="11"/>
        <color rgb="FF000000"/>
        <rFont val="Arial"/>
        <family val="2"/>
      </rPr>
      <t>Implementación de un sistema agroforestal con siembra de 1.000 nuevas plántulas de cacao, asociadas con 200 plantas injertas de aguacate.</t>
    </r>
  </si>
  <si>
    <r>
      <rPr>
        <b/>
        <sz val="11"/>
        <color rgb="FF000000"/>
        <rFont val="Arial"/>
        <family val="2"/>
      </rPr>
      <t xml:space="preserve">
ACCTI-F-011 - </t>
    </r>
    <r>
      <rPr>
        <sz val="11"/>
        <color rgb="FF000000"/>
        <rFont val="Arial"/>
        <family val="2"/>
      </rPr>
      <t xml:space="preserve">REVISADO OK.
</t>
    </r>
    <r>
      <rPr>
        <b/>
        <sz val="11"/>
        <color rgb="FF000000"/>
        <rFont val="Arial"/>
        <family val="2"/>
      </rPr>
      <t>ACCTI-F-018</t>
    </r>
    <r>
      <rPr>
        <sz val="11"/>
        <color rgb="FF000000"/>
        <rFont val="Arial"/>
        <family val="2"/>
      </rPr>
      <t xml:space="preserve"> - Valoración a la Estructura del PP - Valoración integral de un sistema de ganadería doble propósito, para producir carne, leche y sus derivados; siembre de 10 hectáreas de maíz y siembra de pasto de corte.
Vr. Presupuesto aprobado $28.702.965
Vr. Contrapartida por mano de obra $10.700.000
</t>
    </r>
    <r>
      <rPr>
        <b/>
        <sz val="11"/>
        <color rgb="FF000000"/>
        <rFont val="Arial"/>
        <family val="2"/>
      </rPr>
      <t>ACCTI-F-019</t>
    </r>
    <r>
      <rPr>
        <sz val="11"/>
        <color rgb="FF000000"/>
        <rFont val="Arial"/>
        <family val="2"/>
      </rPr>
      <t xml:space="preserve"> - Estructuración participativa: Ok.</t>
    </r>
  </si>
  <si>
    <r>
      <rPr>
        <b/>
        <sz val="11"/>
        <color rgb="FF000000"/>
        <rFont val="Arial"/>
        <family val="2"/>
      </rPr>
      <t>ANTI-F-008</t>
    </r>
    <r>
      <rPr>
        <sz val="11"/>
        <color rgb="FF000000"/>
        <rFont val="Arial"/>
        <family val="2"/>
      </rPr>
      <t xml:space="preserve"> - Acta de Reunión - del 14 de marzo de 2019, cambio Lider de la UGT para firmar conjuntamente en la cuenta del Banco Agrario y se asignó a Rafael Enrique Huertado Camacho con c.c. 19.486.974 de Bogotá.
</t>
    </r>
    <r>
      <rPr>
        <b/>
        <sz val="11"/>
        <color rgb="FF000000"/>
        <rFont val="Arial"/>
        <family val="2"/>
      </rPr>
      <t>INTI -F-009</t>
    </r>
    <r>
      <rPr>
        <sz val="11"/>
        <color rgb="FF000000"/>
        <rFont val="Arial"/>
        <family val="2"/>
      </rPr>
      <t xml:space="preserve">   Listado de Asistencia - Del 14 de marzo de 2019, Formato debidamente firmado, ok.
</t>
    </r>
    <r>
      <rPr>
        <b/>
        <sz val="11"/>
        <color rgb="FF000000"/>
        <rFont val="Arial"/>
        <family val="2"/>
      </rPr>
      <t xml:space="preserve">ACCTI-F-012 </t>
    </r>
    <r>
      <rPr>
        <sz val="11"/>
        <color rgb="FF000000"/>
        <rFont val="Arial"/>
        <family val="2"/>
      </rPr>
      <t xml:space="preserve">- Evaluación y Selección de Proveedores: Según reunión realizada el 15 de marzo de 2019, se presentaron 2 cotizaciones  como oferentes en la venta de 4 novillas de vientre e insumos de Ganadería y la compra de madera y otros insumos para la construcción de un corral para el ganado, evaluación e inclusión en el Plan de Compras del proyacto S-PUT-012 SIDRA 2014:
</t>
    </r>
    <r>
      <rPr>
        <b/>
        <sz val="11"/>
        <color rgb="FF000000"/>
        <rFont val="Arial"/>
        <family val="2"/>
      </rPr>
      <t>Linea Ganadera</t>
    </r>
    <r>
      <rPr>
        <sz val="11"/>
        <color rgb="FF000000"/>
        <rFont val="Arial"/>
        <family val="2"/>
      </rPr>
      <t xml:space="preserve">: Se presentaron dos (2) cotizaciones para la adquisicion de 4 novillas de vientre e insumos linea de ganadería, a saber: 1.- Los Sendales y/o Carlos Andrés Melo C.C. 1121956937 por valor de $24.611.130. 2.- La Res C.M.C. con NIT 97471050-1 por valor de $25.411.130, con los requisitos exigidos (Fotocopia del RUT, Certificado del ICA de la vacunación de la fiebre aftosa, registro en la Cámara de Comercio, Copia de la C.C., etc.) y para la </t>
    </r>
    <r>
      <rPr>
        <b/>
        <sz val="11"/>
        <color rgb="FF000000"/>
        <rFont val="Arial"/>
        <family val="2"/>
      </rPr>
      <t>compra de madera y otros insumos</t>
    </r>
    <r>
      <rPr>
        <sz val="11"/>
        <color rgb="FF000000"/>
        <rFont val="Arial"/>
        <family val="2"/>
      </rPr>
      <t xml:space="preserve"> se presentaron dos (2) cotizaciones  Saber: 1.- Comercializadora Surti Todo Para la Familia y/o por valor de $6.605.000 y 2.- Aserradora Don Chacua y/o Carlos Alberto Rodríguez España por valor de $6.848.000.
Después de efectuar la respectiva discusión se aprueba por unanimidad la cotización de los Sendales por $24,411.130 y  Surti Todo por valor de $6.605.000.   
</t>
    </r>
    <r>
      <rPr>
        <b/>
        <sz val="11"/>
        <color rgb="FF000000"/>
        <rFont val="Arial"/>
        <family val="2"/>
      </rPr>
      <t xml:space="preserve">ACCTI -F-013 </t>
    </r>
    <r>
      <rPr>
        <sz val="11"/>
        <color rgb="FF000000"/>
        <rFont val="Arial"/>
        <family val="2"/>
      </rPr>
      <t>- Plan de Compras: El Comité de Seguimiento después de evaluar y seleccionar los proveedores aprueba por unanimidad la compra de los elementos y/o servicios relacionados en el plan de compras. El pago se realiza con Cheque de Gerencia.</t>
    </r>
  </si>
  <si>
    <r>
      <rPr>
        <b/>
        <sz val="11"/>
        <color rgb="FF000000"/>
        <rFont val="Arial"/>
        <family val="2"/>
      </rPr>
      <t>ANTI-F-008</t>
    </r>
    <r>
      <rPr>
        <sz val="11"/>
        <color rgb="FF000000"/>
        <rFont val="Arial"/>
        <family val="2"/>
      </rPr>
      <t xml:space="preserve"> - Acta de Reunión - Mediante acta del 18 de noviembre de 2020, Se celebró reunión para realizar las gestiones Administrativa del proyecto productivo P-NAR-109 PACTO ANDINO, con el fin de seleccionar los proveedores y aprobar las cotizaciones presentadas en cada linea del Proyecto. Se evidencia que el acta de la reunión que esta debidamente firmada, Igualmente, se presentaron 3 cotizaciones en la </t>
    </r>
    <r>
      <rPr>
        <b/>
        <sz val="11"/>
        <color rgb="FF000000"/>
        <rFont val="Arial"/>
        <family val="2"/>
      </rPr>
      <t>compra de maquinaria</t>
    </r>
    <r>
      <rPr>
        <sz val="11"/>
        <color rgb="FF000000"/>
        <rFont val="Arial"/>
        <family val="2"/>
      </rPr>
      <t xml:space="preserve">: 1.- Helmer S.A. por valor de $5.200.000, 2.- Hidroeléctricos de Sur por valor de $5.040.000 y 3.- Electromuebles de Colombia por valor de $5.150.000; </t>
    </r>
    <r>
      <rPr>
        <b/>
        <sz val="11"/>
        <color rgb="FF000000"/>
        <rFont val="Arial"/>
        <family val="2"/>
      </rPr>
      <t>en le compra de herramientas</t>
    </r>
    <r>
      <rPr>
        <sz val="11"/>
        <color rgb="FF000000"/>
        <rFont val="Arial"/>
        <family val="2"/>
      </rPr>
      <t xml:space="preserve">, se presentaros 3 cotizaciones: 1.- Agrolinar por valor de $5.039.000, 2.- Agroveterinaria San Jorge por valor de $4.284.000 y 3.- Agrocol por valor de $4.704.000 y en las </t>
    </r>
    <r>
      <rPr>
        <b/>
        <sz val="11"/>
        <color rgb="FF000000"/>
        <rFont val="Arial"/>
        <family val="2"/>
      </rPr>
      <t>compras de semovientes</t>
    </r>
    <r>
      <rPr>
        <sz val="11"/>
        <color rgb="FF000000"/>
        <rFont val="Arial"/>
        <family val="2"/>
      </rPr>
      <t xml:space="preserve">: 1.- Lizardo Arturo Acosta Olivar por valor de $6.000.000, 2.- Luis Antpnio Cadena Melo por valor de $4.000.000 y 3.- Jose Luis Vallejo Diaz por valor de $5.000.000; de las cotizaciones presentadas se seleccionó y aprobó la cotizción de los beneficiarios:
ASOCIACIÓN AGROCOMERCIAL LINARES - AGROCOLI -Pastor Ramón Basante por valor de $4.704.000, HIDROELECTRICOS DEL SUR SAS por valor de $5.040.000 y LUIS ANTONIO CADENA MELO por valor de $4.000.000. Se anexa registro fotográfico de los pagos a los proveedores mediante cheques de gerencia 3423313, 3634312 y 5075314  del Banco Av-Villas y las facturas respectivas.
</t>
    </r>
    <r>
      <rPr>
        <b/>
        <sz val="11"/>
        <color rgb="FF000000"/>
        <rFont val="Arial"/>
        <family val="2"/>
      </rPr>
      <t>ACCTI-019</t>
    </r>
    <r>
      <rPr>
        <sz val="11"/>
        <color rgb="FF000000"/>
        <rFont val="Arial"/>
        <family val="2"/>
      </rPr>
      <t xml:space="preserve"> - Estructuración Participativa Proyecto Productivo No.P-NAR-109 del 21 de septiembre de 2020, que tiene por objeto el establecimiento de un sistema productivo de sostenimiento de caña panelera en el predio La Aguada II ubicado en el Municipio de Linares -Nariño, compra de maquinaria, herramientas y la compra de 2 caballos de carga, con el fin de mejorar el nivel de vida de 1 familia.
</t>
    </r>
    <r>
      <rPr>
        <b/>
        <sz val="11"/>
        <color rgb="FF000000"/>
        <rFont val="Arial"/>
        <family val="2"/>
      </rPr>
      <t>ACCTI -F-013</t>
    </r>
    <r>
      <rPr>
        <sz val="11"/>
        <color rgb="FF000000"/>
        <rFont val="Arial"/>
        <family val="2"/>
      </rPr>
      <t xml:space="preserve"> - Plan de Compras: El Comité de Seguimiento después de evaluar y seleccionar los proveedores se aprueba por unanimidad la compra de los elementos y/o servicios relacionados en el plan de compras. El pago se realiza con Cheques de Gerencia, contraentrega del bien o servicio comprado.</t>
    </r>
  </si>
  <si>
    <r>
      <rPr>
        <b/>
        <sz val="11"/>
        <color rgb="FF000000"/>
        <rFont val="Arial"/>
        <family val="2"/>
      </rPr>
      <t xml:space="preserve">INTI-F-008 - Mediante acta del 26 de noviembre de 2019, Proyecto Productivo S-CAU-001 SIDRA 2014 </t>
    </r>
    <r>
      <rPr>
        <sz val="11"/>
        <color rgb="FF000000"/>
        <rFont val="Arial"/>
        <family val="2"/>
      </rPr>
      <t xml:space="preserve">se actualiza y se realizan las gestiones para adquirir los bienes y servicios aprobados en el plan de inversiones y plan de compras y efectuar la evaluación y selección de proveedores.
</t>
    </r>
    <r>
      <rPr>
        <b/>
        <sz val="11"/>
        <color rgb="FF000000"/>
        <rFont val="Arial"/>
        <family val="2"/>
      </rPr>
      <t xml:space="preserve">INTI-F-009 - Lista de los participantes a las reuniones,  </t>
    </r>
    <r>
      <rPr>
        <sz val="11"/>
        <color rgb="FF000000"/>
        <rFont val="Arial"/>
        <family val="2"/>
      </rPr>
      <t xml:space="preserve">se anexan lista firmada por los asistentes.
</t>
    </r>
    <r>
      <rPr>
        <b/>
        <sz val="11"/>
        <color rgb="FF000000"/>
        <rFont val="Arial"/>
        <family val="2"/>
      </rPr>
      <t xml:space="preserve">ACCTI-F-012 - EVALUACION Y SELECCION DE PROVEEDORES </t>
    </r>
    <r>
      <rPr>
        <sz val="11"/>
        <color rgb="FF000000"/>
        <rFont val="Arial"/>
        <family val="2"/>
      </rPr>
      <t>- Con fecha 26 de noviembre de 2019 se realiza el comité para seleccionar y aprobar los proveedores beneficiarios en el proyecto, en la cual se presentaron las siguientes cotizaciones:</t>
    </r>
    <r>
      <rPr>
        <b/>
        <sz val="11"/>
        <color rgb="FF000000"/>
        <rFont val="Arial"/>
        <family val="2"/>
      </rPr>
      <t xml:space="preserve"> PLANTULAS DE CAFE</t>
    </r>
    <r>
      <rPr>
        <sz val="11"/>
        <color rgb="FF000000"/>
        <rFont val="Arial"/>
        <family val="2"/>
      </rPr>
      <t xml:space="preserve">: Se presento una (1) cotización: 1.- Alberto Campo-Vivero La Española por valor de $5.342.800.
</t>
    </r>
    <r>
      <rPr>
        <b/>
        <sz val="11"/>
        <color rgb="FF000000"/>
        <rFont val="Arial"/>
        <family val="2"/>
      </rPr>
      <t>MATERIALES E INSUMOS AGRICOLAS</t>
    </r>
    <r>
      <rPr>
        <sz val="11"/>
        <color rgb="FF000000"/>
        <rFont val="Arial"/>
        <family val="2"/>
      </rPr>
      <t xml:space="preserve">: Se presentaron tres (3) cotizaciones - 1.-  Luis Armando Igua Pupiales-Distmagro SAS por valor de $51.693.500, 2.- Carlos Gustavo Igua -Agro Sur por valor de $44.875.100 y 3.- Multiagro Limitada por valor de $17.259.319.
Una vez analizadas las cotizaciones se seleccionan y aprueban por unanimidad a Alberto Campo-Vivero La Española por $5.342.800 y Luis Armando Igua Pupiales - Distmagro por $51.693.500 beneficiaros en el proyecto productivo.
</t>
    </r>
    <r>
      <rPr>
        <b/>
        <sz val="11"/>
        <color rgb="FF000000"/>
        <rFont val="Arial"/>
        <family val="2"/>
      </rPr>
      <t>ACCTI -F-013 - PLAN DE COMPRAS</t>
    </r>
    <r>
      <rPr>
        <sz val="11"/>
        <color rgb="FF000000"/>
        <rFont val="Arial"/>
        <family val="2"/>
      </rPr>
      <t>: El Comité de Seguimiento realizó acta entrega y recibo a satisfacción de los bienes e insumos adquiridos con factura No DIST-689 de Distmagro SAS por valor de $ 51.693.500, anexó copia de cheque de gerencia No 0669814 y la cuenta de cobro de Alberto Campo-Vivero La Española por valor $ 5.342.800, copia cheque de gerencia No 0669815 Banco Agrario. Anexan evidencia fotográfica de los insumos y plántulas de cafe adquiridas, certificado del ICA.
En la adquisición de plántulas de café castillo, insumo de índole vegetal, no hay evidencia que se haya anexado a la cotización y/o factura de venta del vegetal, certificación y/o resolución vigente expedido por el ICA, no dando cumplimiento a lo establecido en el instructivo para la implementación para la materialización del apoyo a la implementación del proyecto.</t>
    </r>
  </si>
  <si>
    <r>
      <rPr>
        <b/>
        <sz val="11"/>
        <color rgb="FF000000"/>
        <rFont val="Arial"/>
        <family val="2"/>
      </rPr>
      <t>INTI-F-008 -</t>
    </r>
    <r>
      <rPr>
        <sz val="11"/>
        <color rgb="FF000000"/>
        <rFont val="Arial"/>
        <family val="2"/>
      </rPr>
      <t xml:space="preserve"> Mediante acta del 18 de diciembre de 2022, se realiza el Comité de Compras del Proyecto Productivo S - 3660497 sira 2016 PLC para seleccionar los proveedores y definir el Plan de Compras. Implementación de linea de ganadería doble proposito Cebú y Holsteín, bajo un sistema silvopastoril en los predios Lote 1 y Lote 2, vereda Briceño, municipio de Briceño, Antioquia.
</t>
    </r>
    <r>
      <rPr>
        <b/>
        <sz val="11"/>
        <color rgb="FF000000"/>
        <rFont val="Arial"/>
        <family val="2"/>
      </rPr>
      <t>INTI-F-009 -</t>
    </r>
    <r>
      <rPr>
        <sz val="11"/>
        <color rgb="FF000000"/>
        <rFont val="Arial"/>
        <family val="2"/>
      </rPr>
      <t xml:space="preserve"> Lista de los participantes a la Reunión se anexa debidamente firmada.
</t>
    </r>
    <r>
      <rPr>
        <b/>
        <sz val="11"/>
        <color rgb="FF000000"/>
        <rFont val="Arial"/>
        <family val="2"/>
      </rPr>
      <t>ACCTI-F-012 - EVALUACION Y SELECCION DE PROVEEDORES</t>
    </r>
    <r>
      <rPr>
        <sz val="11"/>
        <color rgb="FF000000"/>
        <rFont val="Arial"/>
        <family val="2"/>
      </rPr>
      <t xml:space="preserve"> - Con fecha 18 de diciembre de 2022 se realiza el comité para seleccionar y aprobar los proveedores beneficiarios en el proyecto, en la cual se presentaron las siguientes cotizaciones: </t>
    </r>
    <r>
      <rPr>
        <b/>
        <sz val="11"/>
        <color rgb="FF000000"/>
        <rFont val="Arial"/>
        <family val="2"/>
      </rPr>
      <t>Cotizaciones compra de ganado</t>
    </r>
    <r>
      <rPr>
        <sz val="11"/>
        <color rgb="FF000000"/>
        <rFont val="Arial"/>
        <family val="2"/>
      </rPr>
      <t xml:space="preserve">: 1.- Francisco Moreno Torres c.c. 3.661.350 por valor de $50.350.000. 2.- Milton Areiza c.c. 71.410.798 por valor de $57.000.000 y 3.- Adelaida Posada c.c. 22.312.067 por valor de $54.150.000 y </t>
    </r>
    <r>
      <rPr>
        <b/>
        <sz val="11"/>
        <color rgb="FF000000"/>
        <rFont val="Arial"/>
        <family val="2"/>
      </rPr>
      <t>Cotizaciones compra de equipos</t>
    </r>
    <r>
      <rPr>
        <sz val="11"/>
        <color rgb="FF000000"/>
        <rFont val="Arial"/>
        <family val="2"/>
      </rPr>
      <t>,</t>
    </r>
    <r>
      <rPr>
        <b/>
        <sz val="11"/>
        <color rgb="FF000000"/>
        <rFont val="Arial"/>
        <family val="2"/>
      </rPr>
      <t xml:space="preserve"> insumos y materiales</t>
    </r>
    <r>
      <rPr>
        <sz val="11"/>
        <color rgb="FF000000"/>
        <rFont val="Arial"/>
        <family val="2"/>
      </rPr>
      <t xml:space="preserve">: 1.- Milena Gómez Mendoza y/o FERRODAR c.c. 21.816.802 por valor de $22.543.500.  2.- Coolebri NIT 811,015,077 por $23.035.500 y 3.- Agronorte San Ignacio NIT 901.186.654 por valor de $22.746.000.
Una vez analizadas las cotizaciones se seleccionan y aprueban por unanimidad a Francisco Moreno Torres por valor de $50.350.000 y a Ilda Milena Gómez Mendoza y/o FERRODAR por valor  de $22.543.500 beneficiaros en el proyecto productivo.
</t>
    </r>
    <r>
      <rPr>
        <b/>
        <sz val="11"/>
        <color rgb="FF000000"/>
        <rFont val="Arial"/>
        <family val="2"/>
      </rPr>
      <t xml:space="preserve">INTI-F-009 </t>
    </r>
    <r>
      <rPr>
        <sz val="11"/>
        <color rgb="FF000000"/>
        <rFont val="Arial"/>
        <family val="2"/>
      </rPr>
      <t xml:space="preserve">- Lista de los participantes a la Reunión se anexa debidamente firmada.
</t>
    </r>
    <r>
      <rPr>
        <b/>
        <sz val="11"/>
        <color rgb="FF000000"/>
        <rFont val="Arial"/>
        <family val="2"/>
      </rPr>
      <t>ACCTI -F-013</t>
    </r>
    <r>
      <rPr>
        <sz val="11"/>
        <color rgb="FF000000"/>
        <rFont val="Arial"/>
        <family val="2"/>
      </rPr>
      <t xml:space="preserve"> - Plan de Compras: El Comité de Compras celebrado el 18 de diciembre de 2022, en reunión de la fecha aprueba incrementar a 20 bultos de fertizante y a 9 bultos de sal mineralizada, tomando como precios el valor unitario de la cotización inicial, debido a que existe saldo disponible para la adquisición, generando un nuevo valor de $26.436.500 en linea de insumos para el proyecto productivo. Después de evaluar y seleccionar los proveedores se aprueba por unanimidad el plan compra de los elementos y/o servicios relacionados en el mismo. El pago se realiza con Cheques de Gerencia, contraentrega del bien o servicio comprado. Se anexa evidencia fotografica de el registro de la operación.
</t>
    </r>
  </si>
  <si>
    <r>
      <rPr>
        <b/>
        <sz val="11"/>
        <color rgb="FF000000"/>
        <rFont val="Arial"/>
        <family val="2"/>
      </rPr>
      <t>ANTI-F-008</t>
    </r>
    <r>
      <rPr>
        <sz val="11"/>
        <color rgb="FF000000"/>
        <rFont val="Arial"/>
        <family val="2"/>
      </rPr>
      <t xml:space="preserve"> - Acta de Reunión - En reunion del 16 de diciembre de 2021, se realiza el Comité de Compras del Proyecto Productivo S-GUA-111 SIRA 2018 para seleccionar los proveedores, definir y aprobar los beneficiarios en la compra de ganado y materiales que cumplen con los requisitos exigidos en el instructivo de materialización del proyecto.
En reunión celebrada el 25 de enero de 2023, se actualiza el Plan de Inversión debido al cambio de precios.
En reunión celebrada el 17 de marzo de 2023, se llaman a cotizar nuevos proveedores en la venta del ganado debido a que Elkin John Henao Monrroy, incumplió lo acordado al incrementar el precio del ganado. 
</t>
    </r>
    <r>
      <rPr>
        <b/>
        <sz val="11"/>
        <color rgb="FF000000"/>
        <rFont val="Arial"/>
        <family val="2"/>
      </rPr>
      <t xml:space="preserve">ACCTI-F-019 </t>
    </r>
    <r>
      <rPr>
        <sz val="11"/>
        <color rgb="FF000000"/>
        <rFont val="Arial"/>
        <family val="2"/>
      </rPr>
      <t xml:space="preserve">- Estructuración Participativa del proyecto Productivo No. S-GUA-111 SIRA 2018, analiza la asignación y ejecución del subsidio. Se realizó en forma participativa con el beneficiario como se evidencia  en los formatos INTI-F-008 e INTI-F-009 del presente proyecto.
</t>
    </r>
    <r>
      <rPr>
        <b/>
        <sz val="11"/>
        <color rgb="FF000000"/>
        <rFont val="Arial"/>
        <family val="2"/>
      </rPr>
      <t>ACCTI -F-013</t>
    </r>
    <r>
      <rPr>
        <sz val="11"/>
        <color rgb="FF000000"/>
        <rFont val="Arial"/>
        <family val="2"/>
      </rPr>
      <t xml:space="preserve"> - Plan de Compras: El Comité de compras mediante actas del 25 de enero de 2023 y del 17 de marzo de 2023 (Actualización Plan de Inversión - Comite de Compras) , proyecto Productivo S-GUA-111 SIRA 2018, realiza las gestiones respectivas para seleccionar los proveedores aprobados en el plan de inversión del Proyecto Productivo. una vez revisadas las cotizaciones  presentadas se aprueba la que cumpla con las condiciones consignadas en el Instructivo para la materialización del subsidio respectivo, asÍ: </t>
    </r>
    <r>
      <rPr>
        <b/>
        <sz val="11"/>
        <color rgb="FF000000"/>
        <rFont val="Arial"/>
        <family val="2"/>
      </rPr>
      <t>Linea Ganadera:</t>
    </r>
    <r>
      <rPr>
        <sz val="11"/>
        <color rgb="FF000000"/>
        <rFont val="Arial"/>
        <family val="2"/>
      </rPr>
      <t xml:space="preserve"> Se presentaron tres (3) Cotizaciones para la adquisición de 16 novillas preñadas, así: : 1. Elkin Jhon Arguelles Amaya por valor de $73.600.000 (16 novillas a $4.600.000 C/u.) y 2.- David Antonio Escobar Botero por valor de $56.000.000 (16 novillas a $3.500.000 C/u., en la cotización se registran 27 novillas de las cuales solo se adquirieron 16). Es de anotar que la 3ra. cotización de John Henao fue retirada del proyecto y mediante acta del 23 de marzo de 2023, seleccionan y aprueban a John Jairo aguelles con una cotización de $60.750.000. 2 - </t>
    </r>
    <r>
      <rPr>
        <b/>
        <sz val="11"/>
        <color rgb="FF000000"/>
        <rFont val="Arial"/>
        <family val="2"/>
      </rPr>
      <t>Linea Materiales</t>
    </r>
    <r>
      <rPr>
        <sz val="11"/>
        <color rgb="FF000000"/>
        <rFont val="Arial"/>
        <family val="2"/>
      </rPr>
      <t>: 1.- Materiales RW (cotización actualizada) por valor de $10.205.000, 2.- Ferretería El Porvenir TG por valor de $10.027.500 y 3.- Ferretería Arcesio Suaza Motta sas  por valor de $11.106.000. Se aprueban las cotizaciones de David Antonio Escobar Botero y Materiales RW. por valor de $10.205.000 (ültimo valor aprobado).
ACCTI-F-019 - Estructuración Participativa Proyecto Productivo No. S-GUA-111 SIRA 2018, analiza la asignación y ejecución del subsidio del proyecto productivo.
ACCTI-F-011 - Plan de Inversión y Pagos; Presupuesto aprobado $70.311.780 para materializar en la compra de semovientes y materiales e insumos relacionados en el proyecto.</t>
    </r>
  </si>
  <si>
    <r>
      <rPr>
        <b/>
        <sz val="11"/>
        <color rgb="FF000000"/>
        <rFont val="Arial"/>
        <family val="2"/>
      </rPr>
      <t>INTI-F-008</t>
    </r>
    <r>
      <rPr>
        <sz val="11"/>
        <color rgb="FF000000"/>
        <rFont val="Arial"/>
        <family val="2"/>
      </rPr>
      <t xml:space="preserve"> - Mediante acta del 18 de noviembre de 2022, (la cual se encuentra diligenciada a mano y poco legilble) del proyecto Productivo S-NOR-173 SIDRA 2014 se actualiza y se realiza el primer comite de compras para la evaluación y selección de proveedores, por valor de $25.876.500,00, quedando un saldo pendiente de ejecutar de $8.681.000,00 el cual se ejecutra en un segundo comite de compras.
</t>
    </r>
    <r>
      <rPr>
        <b/>
        <sz val="11"/>
        <color rgb="FF000000"/>
        <rFont val="Arial"/>
        <family val="2"/>
      </rPr>
      <t>INTI-F-009</t>
    </r>
    <r>
      <rPr>
        <sz val="11"/>
        <color rgb="FF000000"/>
        <rFont val="Arial"/>
        <family val="2"/>
      </rPr>
      <t xml:space="preserve"> - Se evidencia que la lista de los participantes esta firmada.
</t>
    </r>
    <r>
      <rPr>
        <b/>
        <sz val="11"/>
        <color rgb="FF000000"/>
        <rFont val="Arial"/>
        <family val="2"/>
      </rPr>
      <t>ACCTI-F-012 -</t>
    </r>
    <r>
      <rPr>
        <sz val="11"/>
        <color rgb="FF000000"/>
        <rFont val="Arial"/>
        <family val="2"/>
      </rPr>
      <t xml:space="preserve"> Evaluación y Selección de Proveedores - </t>
    </r>
    <r>
      <rPr>
        <b/>
        <sz val="11"/>
        <color rgb="FF000000"/>
        <rFont val="Arial"/>
        <family val="2"/>
      </rPr>
      <t>Linea Materiales:</t>
    </r>
    <r>
      <rPr>
        <sz val="11"/>
        <color rgb="FF000000"/>
        <rFont val="Arial"/>
        <family val="2"/>
      </rPr>
      <t xml:space="preserve"> Se presentaron las siguientes cotizaciones: 1.- Ferretito.com c.c. 88.257.707 por valor de $17.326.500, 2 .- Agroferretería La Estrella Nit 900.305.491 por valor de $32.844.000  y 3.- Jesus Alveiro Bohorquez Galvis c.c. 91.528.865 por valor de $11.424.000.</t>
    </r>
    <r>
      <rPr>
        <b/>
        <sz val="11"/>
        <color rgb="FF000000"/>
        <rFont val="Arial"/>
        <family val="2"/>
      </rPr>
      <t xml:space="preserve"> Cotizaciones compra de materiales vegetales</t>
    </r>
    <r>
      <rPr>
        <sz val="11"/>
        <color rgb="FF000000"/>
        <rFont val="Arial"/>
        <family val="2"/>
      </rPr>
      <t xml:space="preserve">: 1.-Agroferretería La Estrella Nit 900.305.491 por valor de $7.260.000  2.- Vivero La Ceiba NIT c.c. 136.424.055 por valor de $8.550.000.
Una vez analizadas las cotizaciones se selecciona y aprueba por unanimidad a Ferretito.com y Vivero La Ceida como beneficiarios en el proyecto productivo.
</t>
    </r>
    <r>
      <rPr>
        <b/>
        <sz val="11"/>
        <color rgb="FF000000"/>
        <rFont val="Arial"/>
        <family val="2"/>
      </rPr>
      <t>ACCTI -F-013</t>
    </r>
    <r>
      <rPr>
        <sz val="11"/>
        <color rgb="FF000000"/>
        <rFont val="Arial"/>
        <family val="2"/>
      </rPr>
      <t xml:space="preserve"> - Plan de Compras: El Comité de Seguimiento después de evaluar y seleccionar los proveedores aprueba por unanimidad el plan compra de los elementos y/o servicios relacionados en el plan de compras. El pago se realiza con Cheques de Gerencia, contraentrega del bien o servicio comprado.
se observa el segundo comite de compras de fecha 9 de mayo de 2023 por valor de $8.681.000,00. 
</t>
    </r>
  </si>
  <si>
    <r>
      <rPr>
        <b/>
        <sz val="11"/>
        <color rgb="FF000000"/>
        <rFont val="Arial"/>
        <family val="2"/>
      </rPr>
      <t xml:space="preserve">INTI-F-008 </t>
    </r>
    <r>
      <rPr>
        <sz val="11"/>
        <color rgb="FF000000"/>
        <rFont val="Arial"/>
        <family val="2"/>
      </rPr>
      <t xml:space="preserve">- Mediante acta del 10 de noviembre de 2021 del proyecto Productivo S-1023802795 SIRA 2016PLC se realiza las gestiones para la evaluación y selección de proveedores para hacer parte del proyecto productivo.
</t>
    </r>
    <r>
      <rPr>
        <b/>
        <sz val="11"/>
        <color rgb="FF000000"/>
        <rFont val="Arial"/>
        <family val="2"/>
      </rPr>
      <t>INTI-F-009</t>
    </r>
    <r>
      <rPr>
        <sz val="11"/>
        <color rgb="FF000000"/>
        <rFont val="Arial"/>
        <family val="2"/>
      </rPr>
      <t xml:space="preserve"> - Se evidencia que la lista se encuentra firmada por todos los asistentes.
</t>
    </r>
    <r>
      <rPr>
        <b/>
        <sz val="11"/>
        <color rgb="FF000000"/>
        <rFont val="Arial"/>
        <family val="2"/>
      </rPr>
      <t>ACCTI-F-012 -</t>
    </r>
    <r>
      <rPr>
        <sz val="11"/>
        <color rgb="FF000000"/>
        <rFont val="Arial"/>
        <family val="2"/>
      </rPr>
      <t xml:space="preserve"> Evaluación y Selección de Proveedores - Con fecha 10 de noviembre de 2021 se realiza el comité para seleccionar y aprobar los proveedores beneficiarios en el proyecto, en la cual se presentaron las siguientes cotizaciones:
</t>
    </r>
    <r>
      <rPr>
        <b/>
        <sz val="11"/>
        <color rgb="FF000000"/>
        <rFont val="Arial"/>
        <family val="2"/>
      </rPr>
      <t>Linea de Apicultura</t>
    </r>
    <r>
      <rPr>
        <sz val="11"/>
        <color rgb="FF000000"/>
        <rFont val="Arial"/>
        <family val="2"/>
      </rPr>
      <t xml:space="preserve"> - 1.- Luis Demetrio Rodríguez por valor de $50.479.600, 2.- Ruralservi por valor de $85.217.800 y 3.- Apica Ltda por valor de $62.12.353. </t>
    </r>
    <r>
      <rPr>
        <b/>
        <sz val="11"/>
        <color rgb="FF000000"/>
        <rFont val="Arial"/>
        <family val="2"/>
      </rPr>
      <t>Linea Insumos Apicultura</t>
    </r>
    <r>
      <rPr>
        <sz val="11"/>
        <color rgb="FF000000"/>
        <rFont val="Arial"/>
        <family val="2"/>
      </rPr>
      <t xml:space="preserve">: 1.- Ferretería Forrodar  por valor de 9.643.500, 2.- Agronorte San Ignacio por valor de $9.692.500 y 3.- Cooperativa Lechera de Briceño COOLEBRI por valor de $9.692.500. </t>
    </r>
    <r>
      <rPr>
        <b/>
        <sz val="11"/>
        <color rgb="FF000000"/>
        <rFont val="Arial"/>
        <family val="2"/>
      </rPr>
      <t>Linea de ganadería</t>
    </r>
    <r>
      <rPr>
        <sz val="11"/>
        <color rgb="FF000000"/>
        <rFont val="Arial"/>
        <family val="2"/>
      </rPr>
      <t xml:space="preserve">: 1.- Baltazar Angel Arenas Monsalve por valor $13.000.000, 2.- Dario Alfonso Rios Vargas por valor de $13.000.000 y 3.- Adrian Hernandez por  valor de $13.200.000. 
Una vez analizadas las cotizaciones se selecciona y aprueba por unanimidad a Luis Demetrio Rodríguez por valor de $50.479.600, Ferretería Ferrodar  por valor de $9.643.500 y a Baltazar Angel Arenas Monsalve por valor de $13.000.000 como beneficiarios en el proyecto productivo.
</t>
    </r>
    <r>
      <rPr>
        <b/>
        <sz val="11"/>
        <color rgb="FF000000"/>
        <rFont val="Arial"/>
        <family val="2"/>
      </rPr>
      <t>ACCTI -F-013</t>
    </r>
    <r>
      <rPr>
        <sz val="11"/>
        <color rgb="FF000000"/>
        <rFont val="Arial"/>
        <family val="2"/>
      </rPr>
      <t xml:space="preserve"> - Plan de Compras: El Comité de Seguimiento después de evaluar y seleccionar los proveedores aprueba por unanimidad el plan compra de los elementos y/o servicios relacionados en el plan de compras. El pago se realiza con Cheques de Gerencia, contraentrega del bien o servicio comprado.
</t>
    </r>
  </si>
  <si>
    <r>
      <rPr>
        <b/>
        <sz val="11"/>
        <color rgb="FF000000"/>
        <rFont val="Arial"/>
        <family val="2"/>
      </rPr>
      <t xml:space="preserve">
INTI-F-008 - PLAN ESTRUCTURACION Y PAGOS </t>
    </r>
    <r>
      <rPr>
        <sz val="11"/>
        <color rgb="FF000000"/>
        <rFont val="Arial"/>
        <family val="2"/>
      </rPr>
      <t xml:space="preserve">- Mediante acta del 26 de noviembre de 2021 del proyecto Productivo S-SAN-014 SIDRA 2014 se realizan las gestiones para la evaluación y selección de proveedores, para hacer parte del proyecto productivo.
</t>
    </r>
    <r>
      <rPr>
        <b/>
        <sz val="11"/>
        <color rgb="FF000000"/>
        <rFont val="Arial"/>
        <family val="2"/>
      </rPr>
      <t>INTI-F-009 - LISTA DE ASISTENCIA</t>
    </r>
    <r>
      <rPr>
        <sz val="11"/>
        <color rgb="FF000000"/>
        <rFont val="Arial"/>
        <family val="2"/>
      </rPr>
      <t xml:space="preserve">: Se evidencia que la lista  esta firmada por los asistentes.
</t>
    </r>
    <r>
      <rPr>
        <b/>
        <sz val="11"/>
        <color rgb="FF000000"/>
        <rFont val="Arial"/>
        <family val="2"/>
      </rPr>
      <t xml:space="preserve">ACCTI-F-012 - EVALUACION Y SELECCION DE PROVEEDORES </t>
    </r>
    <r>
      <rPr>
        <sz val="11"/>
        <color rgb="FF000000"/>
        <rFont val="Arial"/>
        <family val="2"/>
      </rPr>
      <t xml:space="preserve">- Con fecha 26 de noviembre de 2021 se realiza el comité para seleccionar y aprobar los proveedores beneficiarios en el proyecto, en la cual se presentaron las siguientes cotizaciones:
</t>
    </r>
    <r>
      <rPr>
        <b/>
        <sz val="11"/>
        <color rgb="FF000000"/>
        <rFont val="Arial"/>
        <family val="2"/>
      </rPr>
      <t>MATERIALES E INSUMOS AGRICOLAS</t>
    </r>
    <r>
      <rPr>
        <sz val="11"/>
        <color rgb="FF000000"/>
        <rFont val="Arial"/>
        <family val="2"/>
      </rPr>
      <t xml:space="preserve">: Se presentaron dos (2) cotizaciones - 1.- Almacen Taller STIHL Velez por valor de $4.659.000 y 2.- Agropecuaria La Esquina Del Campo por valor de $3.424.000. </t>
    </r>
    <r>
      <rPr>
        <b/>
        <sz val="11"/>
        <color rgb="FF000000"/>
        <rFont val="Arial"/>
        <family val="2"/>
      </rPr>
      <t>PLANTULAS DE CACAO:</t>
    </r>
    <r>
      <rPr>
        <sz val="11"/>
        <color rgb="FF000000"/>
        <rFont val="Arial"/>
        <family val="2"/>
      </rPr>
      <t xml:space="preserve"> Se presentó una (1) cotizción, 1.- Vivero Agrocast SAS por valor de $1.600.000.</t>
    </r>
    <r>
      <rPr>
        <b/>
        <sz val="11"/>
        <color rgb="FF000000"/>
        <rFont val="Arial"/>
        <family val="2"/>
      </rPr>
      <t xml:space="preserve"> SEMOVIENTE:</t>
    </r>
    <r>
      <rPr>
        <sz val="11"/>
        <color rgb="FF000000"/>
        <rFont val="Arial"/>
        <family val="2"/>
      </rPr>
      <t xml:space="preserve">  se presentó una (1) cotización - 1.- Omar Emilio Rodriguez Rojas por valor $2.000.000. Una vez analizadas las cotizaciones se selecciona y aprueban por unanimidad a Almacen Taller STIHL, Vivero Agrocast SAS y Omar Emilio Rodríguez Rojas en el proyecto productivo.
</t>
    </r>
    <r>
      <rPr>
        <b/>
        <sz val="11"/>
        <color rgb="FF000000"/>
        <rFont val="Arial"/>
        <family val="2"/>
      </rPr>
      <t>ACCTI -F-013 - PLAN DE COMPRAS</t>
    </r>
    <r>
      <rPr>
        <sz val="11"/>
        <color rgb="FF000000"/>
        <rFont val="Arial"/>
        <family val="2"/>
      </rPr>
      <t xml:space="preserve">: El Comité de Seguimiento después de evaluar y seleccionar los proveedores aprueba por unanimidad el plan compra de los elementos y/o servicios relacionados en el plan de compras. El pago se realiza  mediante trasnferencia electrónica y consigancion al proveedor.
</t>
    </r>
  </si>
  <si>
    <r>
      <rPr>
        <b/>
        <sz val="11"/>
        <color rgb="FF000000"/>
        <rFont val="Arial"/>
        <family val="2"/>
      </rPr>
      <t xml:space="preserve">INTI-F-008 - PLAN ESTRUCTURACION Y PAGOS - </t>
    </r>
    <r>
      <rPr>
        <sz val="11"/>
        <color rgb="FF000000"/>
        <rFont val="Arial"/>
        <family val="2"/>
      </rPr>
      <t xml:space="preserve">Mediante acta del 15 de marzo de 2022 del proyecto Productivo S-VAL-002 SIDRA 2014 se realizan las gestiones para la evaluación y selección de proveedores, para hacer parte del proyecto productivo.
</t>
    </r>
    <r>
      <rPr>
        <b/>
        <sz val="11"/>
        <color rgb="FF000000"/>
        <rFont val="Arial"/>
        <family val="2"/>
      </rPr>
      <t xml:space="preserve">INTI-F-009 - LISTA DE ASISTENCIA: </t>
    </r>
    <r>
      <rPr>
        <sz val="11"/>
        <color rgb="FF000000"/>
        <rFont val="Arial"/>
        <family val="2"/>
      </rPr>
      <t>OK Revisado.</t>
    </r>
    <r>
      <rPr>
        <b/>
        <sz val="11"/>
        <color rgb="FF000000"/>
        <rFont val="Arial"/>
        <family val="2"/>
      </rPr>
      <t xml:space="preserve"> 
ACCTI-F-012 - EVALUACION Y SELECCION DE PROVEEDORES </t>
    </r>
    <r>
      <rPr>
        <sz val="11"/>
        <color rgb="FF000000"/>
        <rFont val="Arial"/>
        <family val="2"/>
      </rPr>
      <t xml:space="preserve">- Con fecha 15 de marzo de 2022 se realiza el comité para seleccionar y aprobar los proveedores beneficiarios en el proyecto, en la cual se presentaron las siguientes cotizaciones:
</t>
    </r>
    <r>
      <rPr>
        <b/>
        <sz val="11"/>
        <color rgb="FF000000"/>
        <rFont val="Arial"/>
        <family val="2"/>
      </rPr>
      <t>MATERIALES E INSUMOS AGRICOLAS</t>
    </r>
    <r>
      <rPr>
        <sz val="11"/>
        <color rgb="FF000000"/>
        <rFont val="Arial"/>
        <family val="2"/>
      </rPr>
      <t xml:space="preserve">: Se presentaron tres (3) cotizaciones - 1.- Almacen El Aguila Cafinorte por valor de $17.437.000, 2.- Ferretería Surtitodo por valor de $4.922.000 y 3.- Almacen Agropecuario La Hormiga por valor de $11.352.000. Una vez analizadas las cotizaciones se selecciona y aprueba por unanimidad a Almacen El Aguila Cafenorte por ser quien tiene disponibilidad de todos los elementos cotizdos.
</t>
    </r>
    <r>
      <rPr>
        <b/>
        <sz val="11"/>
        <color rgb="FF000000"/>
        <rFont val="Arial"/>
        <family val="2"/>
      </rPr>
      <t>ACCTI -F-013 - PLAN DE COMPRAS</t>
    </r>
    <r>
      <rPr>
        <sz val="11"/>
        <color rgb="FF000000"/>
        <rFont val="Arial"/>
        <family val="2"/>
      </rPr>
      <t>: El Comité de Seguimiento después de evaluar y seleccionar al proveedor aprueba por unanimidad el plan compra de los elementos y/o servicios relacionados. El pago se realiza con Cheques de Gerencia, contraentrega del bien o servicio comprado.</t>
    </r>
  </si>
  <si>
    <r>
      <rPr>
        <b/>
        <sz val="11"/>
        <color rgb="FF000000"/>
        <rFont val="Arial"/>
        <family val="2"/>
      </rPr>
      <t xml:space="preserve">INTI-F-008 - PLAN ESTRUCTURACION Y PAGOS - </t>
    </r>
    <r>
      <rPr>
        <sz val="11"/>
        <color rgb="FF000000"/>
        <rFont val="Arial"/>
        <family val="2"/>
      </rPr>
      <t xml:space="preserve">Mediante acta del 2 de agosto de 2022 del proyecto Productivo S-1079174984 vigencia 2016 PLC, se realizan las gestiones de actualización del Plan de Compras y Pagos y el Comité de Compras para la evaluación y selección de proveedores, para hacer parte del proyecto productivo. 
</t>
    </r>
    <r>
      <rPr>
        <b/>
        <sz val="11"/>
        <color rgb="FF000000"/>
        <rFont val="Arial"/>
        <family val="2"/>
      </rPr>
      <t>INTI-F-009 - LISTA DE ASISTENCIA</t>
    </r>
    <r>
      <rPr>
        <sz val="11"/>
        <color rgb="FF000000"/>
        <rFont val="Arial"/>
        <family val="2"/>
      </rPr>
      <t>: Se evidencia que la lista esta firmada por los asistentes.</t>
    </r>
    <r>
      <rPr>
        <b/>
        <sz val="11"/>
        <color rgb="FF000000"/>
        <rFont val="Arial"/>
        <family val="2"/>
      </rPr>
      <t xml:space="preserve"> 
ACCTI-F-012 - EVALUACION Y SELECCION DE PROVEEDORES </t>
    </r>
    <r>
      <rPr>
        <sz val="11"/>
        <color rgb="FF000000"/>
        <rFont val="Arial"/>
        <family val="2"/>
      </rPr>
      <t xml:space="preserve">- Con fecha 2 de agosto de 2022 se realiza el comité para seleccionar y aprobar los proveedores beneficiarios en el proyecto, en la cual se presentaron las siguientes cotizaciones: </t>
    </r>
    <r>
      <rPr>
        <b/>
        <sz val="11"/>
        <color rgb="FF000000"/>
        <rFont val="Arial"/>
        <family val="2"/>
      </rPr>
      <t>MATERIALES E INSUMOS AGRICOLAS</t>
    </r>
    <r>
      <rPr>
        <sz val="11"/>
        <color rgb="FF000000"/>
        <rFont val="Arial"/>
        <family val="2"/>
      </rPr>
      <t xml:space="preserve">: Se presentaron tres (3) cotizaciones: 1.- Almacén Sandraagro por valor de $21.144.299, 2.- Veterinaria Berna sas por valor de $21.475.200 y 3,- Todo Campo sas por valor de $21.455.800. </t>
    </r>
    <r>
      <rPr>
        <b/>
        <sz val="11"/>
        <color rgb="FF000000"/>
        <rFont val="Arial"/>
        <family val="2"/>
      </rPr>
      <t>SEMOVIENTES:</t>
    </r>
    <r>
      <rPr>
        <sz val="11"/>
        <color rgb="FF000000"/>
        <rFont val="Arial"/>
        <family val="2"/>
      </rPr>
      <t xml:space="preserve">  se presentaron tres (3) cotizaciones:1.- Empresa Ganadería Quintero SAS por valor de $11.400.000, 2.- Reinaldo Vargas por valor de $11,550.000 y 3.- Edwin Quintero por valor de $10.000.000. Una vez analizadas las cotizaciones se selecciona y aprueban por unanimidad a Almacen Sandraagro por valor de $21.455.299 y a Edwin Quintero por valor de $10.000.000, como beneficiarios en este proyecto productivo.
</t>
    </r>
    <r>
      <rPr>
        <b/>
        <sz val="11"/>
        <color rgb="FF000000"/>
        <rFont val="Arial"/>
        <family val="2"/>
      </rPr>
      <t>ACCTI -F-013 - PLAN DE COMPRAS</t>
    </r>
    <r>
      <rPr>
        <sz val="11"/>
        <color rgb="FF000000"/>
        <rFont val="Arial"/>
        <family val="2"/>
      </rPr>
      <t xml:space="preserve">: El Comité de Seguimiento después de evaluar y seleccionar los proveedores aprueba por unanimidad el plan compra de los elementos y/o servicios relacionados en el plan de compras. El pago se realiza con Cheques de Gerencia día 11 de agosto de 2022.
</t>
    </r>
  </si>
  <si>
    <r>
      <rPr>
        <b/>
        <sz val="11"/>
        <color rgb="FF000000"/>
        <rFont val="Arial"/>
        <family val="2"/>
      </rPr>
      <t xml:space="preserve">INTI-F-008 - PLAN ESTRUCTURACION Y PAGOS - </t>
    </r>
    <r>
      <rPr>
        <sz val="11"/>
        <color rgb="FF000000"/>
        <rFont val="Arial"/>
        <family val="2"/>
      </rPr>
      <t xml:space="preserve">Mediante acta del 15 de marzo de 2022 del proyecto Productivo S-VAL-002 SIDRA 2014 se realizan las gestiones para la evaluación y selección de proveedores, para hacer parte del proyecto productivo.
INTI-F-009 - LISTA DE ASISTENCIA: Se evidencia que la lista esta firmada.por los asistentes a la reunión.
</t>
    </r>
    <r>
      <rPr>
        <b/>
        <sz val="11"/>
        <color rgb="FF000000"/>
        <rFont val="Arial"/>
        <family val="2"/>
      </rPr>
      <t xml:space="preserve">ACCTI-F-012 - EVALUACION Y SELECCION DE PROVEEDORES </t>
    </r>
    <r>
      <rPr>
        <sz val="11"/>
        <color rgb="FF000000"/>
        <rFont val="Arial"/>
        <family val="2"/>
      </rPr>
      <t xml:space="preserve">- Con fecha 24 de octubre de 2017 se realiza el comité de compras  para seleccionar y aprobar los proveedores beneficiarios en el proyecto, en la cual se presentaron las siguientes cotizaciones: </t>
    </r>
    <r>
      <rPr>
        <b/>
        <sz val="11"/>
        <color rgb="FF000000"/>
        <rFont val="Arial"/>
        <family val="2"/>
      </rPr>
      <t>MATERIALES E INSUMOS AGRICOLAS</t>
    </r>
    <r>
      <rPr>
        <sz val="11"/>
        <color rgb="FF000000"/>
        <rFont val="Arial"/>
        <family val="2"/>
      </rPr>
      <t xml:space="preserve">: Se presentaron tres (3) cotizaciones: 1.- Macraoagro por valor de $52.105.080, 2.- Plantar Diseseño &amp; Jardinería por valor de $52.870.380 y 3,- Inversiones DC por valor de $51.925.404.
Una vez analizadas las cotizaciones se selecciona y aprueba por unanimidad a Inversiones D.C. por valor de $51.925.404 , como beneficiario en este proyecto productivo, por ser la cotización más económica del mercado.
</t>
    </r>
    <r>
      <rPr>
        <b/>
        <sz val="11"/>
        <color rgb="FF000000"/>
        <rFont val="Arial"/>
        <family val="2"/>
      </rPr>
      <t>ACCTI -F-013 - PLAN DE COMPRAS</t>
    </r>
    <r>
      <rPr>
        <sz val="11"/>
        <color rgb="FF000000"/>
        <rFont val="Arial"/>
        <family val="2"/>
      </rPr>
      <t xml:space="preserve">: El Comité de Seguimiento después de evaluar y seleccionar el proveedor aprueba por unanimidad el plan compra de los elementos y/o servicios relacionados en el plan de compras. El pago se realiza con Cheques de Gerencia 0634980 por $15.825.000 y cheque 0634979 por $36.101.316.
</t>
    </r>
  </si>
  <si>
    <r>
      <rPr>
        <b/>
        <sz val="11"/>
        <color rgb="FF000000"/>
        <rFont val="Arial"/>
        <family val="2"/>
      </rPr>
      <t>INTI-F-008</t>
    </r>
    <r>
      <rPr>
        <sz val="11"/>
        <color rgb="FF000000"/>
        <rFont val="Arial"/>
        <family val="2"/>
      </rPr>
      <t xml:space="preserve"> - Con Actas de reunión realizadas del 27 y 28 de septiembre de 2018, se realizó la coordinación con el proveedor OTOMAR LASCARRO  el pago de alquiler de la maquinaria pesada y se convino que la cancelación en dos cuotas, cada una de $1.400.000, para la construcción del Jagüey. Se hizo la revisión de los materiales e insumos adquiridos y la revisión y condiciones del ganado comprado.Se evidencia fotograficamente los insumos, construcción del Jagüey , del ganado adquirido y de los cheques de gerencia girados. 
</t>
    </r>
  </si>
  <si>
    <r>
      <t xml:space="preserve">
</t>
    </r>
    <r>
      <rPr>
        <b/>
        <sz val="11"/>
        <color theme="1"/>
        <rFont val="Arial"/>
        <family val="2"/>
      </rPr>
      <t xml:space="preserve">INTI-F-008 </t>
    </r>
    <r>
      <rPr>
        <sz val="11"/>
        <color theme="1"/>
        <rFont val="Arial"/>
        <family val="2"/>
      </rPr>
      <t xml:space="preserve">- El 10 de octubre de 2019, Acta de Seguimiento debidamente firmada, después de realizar la verificación de todos los soportes del comité de compras del proyecto S-CAU-019 SIDRA 2014, aprueba por unanimidad y recomienda acelerar el pago a proveedores,el recibo y entrega de los bienes e insumos, el cargue en el aplicativo de las facturas y la implementacion del PP.
</t>
    </r>
    <r>
      <rPr>
        <b/>
        <sz val="11"/>
        <color theme="1"/>
        <rFont val="Arial"/>
        <family val="2"/>
      </rPr>
      <t>INTI-F-009</t>
    </r>
    <r>
      <rPr>
        <sz val="11"/>
        <color theme="1"/>
        <rFont val="Arial"/>
        <family val="2"/>
      </rPr>
      <t xml:space="preserve"> - Listado de asistencia, se evidencia que esta firmado por los asistentes a la reunión.</t>
    </r>
  </si>
  <si>
    <r>
      <rPr>
        <b/>
        <sz val="11"/>
        <color rgb="FF000000"/>
        <rFont val="Arial"/>
        <family val="2"/>
      </rPr>
      <t xml:space="preserve">INTI-F-008 </t>
    </r>
    <r>
      <rPr>
        <sz val="11"/>
        <color rgb="FF000000"/>
        <rFont val="Arial"/>
        <family val="2"/>
      </rPr>
      <t xml:space="preserve">- El 15 de marzo de 2021, Acta de Seguimiento debidamente firmada se validó los documentos que soportan el cierre técnico y financiero del S-PUT-012 SIDRA 2014, ejecutado por la ANT. Después de realizar la verificación de todos los soportes el comité de compras del proyecto lo aprueba por unanimidad y recomienda ingresar al aplicativo y expediente físico, la presente acta. 
</t>
    </r>
    <r>
      <rPr>
        <b/>
        <sz val="11"/>
        <color rgb="FF000000"/>
        <rFont val="Arial"/>
        <family val="2"/>
      </rPr>
      <t>INTI-F-009</t>
    </r>
    <r>
      <rPr>
        <sz val="11"/>
        <color rgb="FF000000"/>
        <rFont val="Arial"/>
        <family val="2"/>
      </rPr>
      <t xml:space="preserve"> - Listado de asistencia, se evidencia que esta firmado por los asistentes a la reunión.</t>
    </r>
  </si>
  <si>
    <r>
      <rPr>
        <b/>
        <sz val="11"/>
        <color rgb="FF000000"/>
        <rFont val="Arial"/>
        <family val="2"/>
      </rPr>
      <t xml:space="preserve">INTI-F-008 </t>
    </r>
    <r>
      <rPr>
        <sz val="11"/>
        <color rgb="FF000000"/>
        <rFont val="Arial"/>
        <family val="2"/>
      </rPr>
      <t xml:space="preserve">- Con fecha 8 de noviembre de 2020, Acta de Seguimiento debidamente firmada se validó los documentos que soportan el cierre técnico y financiero del proyecto P-NAR-109 PACTO ANDINO 2015, ejecutado por la ANT. Después de realizar la verificación de todos los soportes el comité de compras del proyecto aprueba por unanimidad la presenta acta y recomienda ingresar al aplicativo el expediente físico.
</t>
    </r>
    <r>
      <rPr>
        <b/>
        <sz val="11"/>
        <color rgb="FF000000"/>
        <rFont val="Arial"/>
        <family val="2"/>
      </rPr>
      <t>INTI-F-009</t>
    </r>
    <r>
      <rPr>
        <sz val="11"/>
        <color rgb="FF000000"/>
        <rFont val="Arial"/>
        <family val="2"/>
      </rPr>
      <t xml:space="preserve"> - Listado de asistencia, se evidencia que esta firmado por los asistentes a la reunión.
</t>
    </r>
  </si>
  <si>
    <r>
      <t xml:space="preserve">
</t>
    </r>
    <r>
      <rPr>
        <b/>
        <sz val="11"/>
        <color rgb="FF000000"/>
        <rFont val="Arial"/>
        <family val="2"/>
      </rPr>
      <t xml:space="preserve">INTI-F-008 </t>
    </r>
    <r>
      <rPr>
        <sz val="11"/>
        <color rgb="FF000000"/>
        <rFont val="Arial"/>
        <family val="2"/>
      </rPr>
      <t xml:space="preserve">- Acta de Seguimiento debidamente firmada, después de realizar la verificación de todos los soportes del comité de compras del proyecto productivo, se aprueba por unanimidad.
</t>
    </r>
    <r>
      <rPr>
        <b/>
        <sz val="11"/>
        <color rgb="FF000000"/>
        <rFont val="Arial"/>
        <family val="2"/>
      </rPr>
      <t>INTI-F-009</t>
    </r>
    <r>
      <rPr>
        <sz val="11"/>
        <color rgb="FF000000"/>
        <rFont val="Arial"/>
        <family val="2"/>
      </rPr>
      <t xml:space="preserve"> - Listado de asistencia, se evidencia que esta firmado por los asistentes a la reunión.</t>
    </r>
  </si>
  <si>
    <r>
      <t xml:space="preserve">
</t>
    </r>
    <r>
      <rPr>
        <b/>
        <sz val="11"/>
        <color rgb="FF000000"/>
        <rFont val="Arial"/>
        <family val="2"/>
      </rPr>
      <t xml:space="preserve">INTI-F-008 </t>
    </r>
    <r>
      <rPr>
        <sz val="11"/>
        <color rgb="FF000000"/>
        <rFont val="Arial"/>
        <family val="2"/>
      </rPr>
      <t xml:space="preserve">- Acta de Seguimiento debidamente firmada, después de realizar la verificación de todos los soportes del comité de compras del proyecto productivo se aprueba por unanimidad.
</t>
    </r>
    <r>
      <rPr>
        <b/>
        <sz val="11"/>
        <color rgb="FF000000"/>
        <rFont val="Arial"/>
        <family val="2"/>
      </rPr>
      <t>INTI-F-009</t>
    </r>
    <r>
      <rPr>
        <sz val="11"/>
        <color rgb="FF000000"/>
        <rFont val="Arial"/>
        <family val="2"/>
      </rPr>
      <t xml:space="preserve"> - Listado de asistencia, se evidencia que esta firmado por los asistentes a la reunión.</t>
    </r>
  </si>
  <si>
    <r>
      <t xml:space="preserve">
</t>
    </r>
    <r>
      <rPr>
        <b/>
        <sz val="11"/>
        <color theme="1"/>
        <rFont val="Arial"/>
        <family val="2"/>
      </rPr>
      <t xml:space="preserve">INTI-F-008 </t>
    </r>
    <r>
      <rPr>
        <sz val="11"/>
        <color theme="1"/>
        <rFont val="Arial"/>
        <family val="2"/>
      </rPr>
      <t xml:space="preserve">- Acta de Seguimiento debidamente firmada, después de realizar la verificación de todos los soportes del comité de compras del proyectose aprueba por unanimidad.
</t>
    </r>
    <r>
      <rPr>
        <b/>
        <sz val="11"/>
        <color theme="1"/>
        <rFont val="Arial"/>
        <family val="2"/>
      </rPr>
      <t>INTI-F-009</t>
    </r>
    <r>
      <rPr>
        <sz val="11"/>
        <color theme="1"/>
        <rFont val="Arial"/>
        <family val="2"/>
      </rPr>
      <t xml:space="preserve"> - Listado de asistencia, se evidencia que esta firmado por los asistentes a la reunión.</t>
    </r>
  </si>
  <si>
    <r>
      <rPr>
        <b/>
        <sz val="11"/>
        <color rgb="FF000000"/>
        <rFont val="Arial"/>
        <family val="2"/>
      </rPr>
      <t>ACCTI-F-014</t>
    </r>
    <r>
      <rPr>
        <sz val="11"/>
        <color rgb="FF000000"/>
        <rFont val="Arial"/>
        <family val="2"/>
      </rPr>
      <t xml:space="preserve"> - </t>
    </r>
    <r>
      <rPr>
        <b/>
        <sz val="11"/>
        <color rgb="FF000000"/>
        <rFont val="Arial"/>
        <family val="2"/>
      </rPr>
      <t>Acta de Entrega y recibo a satisfacción de Bs.y/o servicios</t>
    </r>
    <r>
      <rPr>
        <sz val="11"/>
        <color rgb="FF000000"/>
        <rFont val="Arial"/>
        <family val="2"/>
      </rPr>
      <t xml:space="preserve"> - Con fecha 27 de septiembre de 2018 se emite el acta de entrega donde se da fé de haber recibido a satisfacción los bienes y servicios, compra de 7 vacas, construccion de Jagûey, se aprueba la cantidad y calidad de los mismos registrados en el plan de compras y la verificaciòn pagos, los cuales fueron cancelados con cheques de gerencia del Banco de Bogota sucursal Carmen de Bolívar el dia 21 de septiembre de 2018. Como evidencia fotográfica  adjuntaron fotos de los cheques de los proveedores y las fotos por la compra de los productos y/o servicios aprobados en el plan de compras de este proyecto</t>
    </r>
    <r>
      <rPr>
        <sz val="11"/>
        <color rgb="FFC00000"/>
        <rFont val="Arial"/>
        <family val="2"/>
      </rPr>
      <t xml:space="preserve">.
</t>
    </r>
  </si>
  <si>
    <r>
      <rPr>
        <b/>
        <sz val="11"/>
        <color rgb="FF000000"/>
        <rFont val="Arial"/>
        <family val="2"/>
      </rPr>
      <t>ACCTI-F-014</t>
    </r>
    <r>
      <rPr>
        <sz val="11"/>
        <color rgb="FF000000"/>
        <rFont val="Arial"/>
        <family val="2"/>
      </rPr>
      <t xml:space="preserve"> -</t>
    </r>
    <r>
      <rPr>
        <b/>
        <sz val="11"/>
        <color rgb="FF000000"/>
        <rFont val="Arial"/>
        <family val="2"/>
      </rPr>
      <t xml:space="preserve"> Acta de Entrega y recibo a satisfacción de Bienesy/o servicios</t>
    </r>
    <r>
      <rPr>
        <sz val="11"/>
        <color rgb="FF000000"/>
        <rFont val="Arial"/>
        <family val="2"/>
      </rPr>
      <t xml:space="preserve"> - Con fecha 10 de octubre de 2019 se emite el Acta de entrega donde se manifiesta de haber recibido a satisfacción los bienes y servicios, donde se aprueba la cantidad y calidad de los mismos, se evidencia las compras y pago de los bienes comprados a Eugenia zúñiga López por valor de $2.864.100 y $31.451.953 a favor de Gustavo Adolfo Varona Arce. Las anteriores transacciones fueron cancelados mediante cheques de gerencia, como se evidencia con nota débito registradas en el extracto bancario del Banco Agrario de Colombia. Como evidencia fotográfica adjuntaron foto del recibido de los cheques, fotos de las compras de algunos productos y de los semovienetes aprobados en el plan de compras.</t>
    </r>
  </si>
  <si>
    <r>
      <rPr>
        <b/>
        <sz val="11"/>
        <color rgb="FF000000"/>
        <rFont val="Arial"/>
        <family val="2"/>
      </rPr>
      <t>ACCTI-F-014</t>
    </r>
    <r>
      <rPr>
        <sz val="11"/>
        <color rgb="FF000000"/>
        <rFont val="Arial"/>
        <family val="2"/>
      </rPr>
      <t xml:space="preserve"> - Acta de Entrega y recibo a satisfacción de bienes y/o servicios - Con fecha 4 de abril de 2019 se emite el acta de entrega de haber recibido a satisfacción los bienes y servicios, se aprueba la cantidad y calidad de las compras y pago de los bienes adquiridos al proveedor Los Sendales y/o Carlos Andrés Melo Obando por valor de $24.611.130 y $6.605.000 a favor de Comercializadora Surti Todo y/o Oscar Javier Muñoz. Las anteriores transacciones fueron cancelados mediante cheques de gerencia, como se evidencia con los registros en el extraco Banco Agrario sucursal Mocoa y registros fotográficos que se adjuntan al proyecto productivo. No ser evidenció la construcción del corral para el ganado aprobados en el plan de compras.
</t>
    </r>
  </si>
  <si>
    <r>
      <rPr>
        <b/>
        <sz val="11"/>
        <color rgb="FF000000"/>
        <rFont val="Arial"/>
        <family val="2"/>
      </rPr>
      <t>ACCTI-F-014</t>
    </r>
    <r>
      <rPr>
        <sz val="11"/>
        <color rgb="FF000000"/>
        <rFont val="Arial"/>
        <family val="2"/>
      </rPr>
      <t xml:space="preserve"> - Acta de Entrega y recibo a satisfacción de bienes y/o servicios - Con fecha 30 de diciembre de 2020 se elabora el acta de entrega de haber recibido a satisfacción los bienes y servicios, donde se aprueba la cantidad y calidad de los mismos registrando las compras y pago de los bienes comprados a ASOCIACIÓN AGROCOMERCIAL LINARES - AGROCOLI -Pastor Ramón Basante por valor de $4.704.000, HIDROELECTRICOS DEL SUR SAS por valor de $5.040.000 y a LUIS ANTONIO CADENA MELO por valor de $4.000.000. Se anexa registro fotográfico de los pagos a los proveedores mediante cheques de gerencia 3423313, 3634312 y 5075314  del Banco Av-Villas y las facturas respectivas.
</t>
    </r>
  </si>
  <si>
    <r>
      <rPr>
        <b/>
        <sz val="11"/>
        <color rgb="FF000000"/>
        <rFont val="Arial"/>
        <family val="2"/>
      </rPr>
      <t>ACCTI-F-014</t>
    </r>
    <r>
      <rPr>
        <sz val="11"/>
        <color rgb="FF000000"/>
        <rFont val="Arial"/>
        <family val="2"/>
      </rPr>
      <t xml:space="preserve"> - Acta de Entrega y recibo a satisfacción de bienes y/o servicios y compra de plántulas de café se  se realizó de manera satifactoria en el Lote Alicia, localizado en la vereda Santa Rosa, Municio de papoya. Los beneficiaros cetifican con la firma del acta que han recibido a satisfacción los materiales e insumos y plántulas de cafe aprobados en el plan de compras.
En la adquisición de plántulas de café castillo, insumo de índole vegetal, no hay evidencia que se haya anexado a la cotización y/o factura de venta del vegetal, certificación y/o resolución vigente expedido por el ICA, no dando cumplimiento a lo establecido en el instructivo para la implementación para la materialización del apoyo a la implementación del proyecto.
</t>
    </r>
  </si>
  <si>
    <r>
      <rPr>
        <b/>
        <sz val="11"/>
        <color rgb="FF000000"/>
        <rFont val="Arial"/>
        <family val="2"/>
      </rPr>
      <t>ACCTI-F-014</t>
    </r>
    <r>
      <rPr>
        <sz val="11"/>
        <color rgb="FF000000"/>
        <rFont val="Arial"/>
        <family val="2"/>
      </rPr>
      <t xml:space="preserve"> - Acta de Entrega y recibo a satisfacción de bienes y/o servicios - Los beneficiarios se comprometen a almacenar en un lugar adecuado los insumos y elementos relacionados al proyecto, se comprometen a seguir las recomendaciones de las fichas técnicas de los insumos, maquinaria y equipos. Se recomienda en unos meses visita de seguimiento.
Los beneficiaros cetifican con la firma del acta que han recibido a satisfacción de un lote de terneros y terneras relacionadas en el plan de compras y los insumos de ganadería.
</t>
    </r>
  </si>
  <si>
    <r>
      <rPr>
        <b/>
        <sz val="11"/>
        <color rgb="FF000000"/>
        <rFont val="Arial"/>
        <family val="2"/>
      </rPr>
      <t>ACCTI-F-014</t>
    </r>
    <r>
      <rPr>
        <sz val="11"/>
        <color rgb="FF000000"/>
        <rFont val="Arial"/>
        <family val="2"/>
      </rPr>
      <t xml:space="preserve"> - Acta de Entrega y recibo a satisfacción de bienes y/o servicios - El 10 de marzo de 2023 se recibebuenas condiciones segun certificado por el vet a satisfacción los elemnetos de ferretería y los beneficiarios se comprometen a almacenar en un lugar adecuado los insumos y a seguir las recomendaciones de las fichas técnicas.
En Acta del 11 de abril de 2023 se recibe a satisfacción 15 novillas en buenas condicionnes según certificado expedido por el veterinario Jair Josué Amaya Rincones.
Se recomienda en unos meses visita de seguimiento para evidenciar el progreso del proyecto productivo.
</t>
    </r>
  </si>
  <si>
    <r>
      <rPr>
        <b/>
        <sz val="11"/>
        <color rgb="FF000000"/>
        <rFont val="Arial"/>
        <family val="2"/>
      </rPr>
      <t>ACCTI-F-014</t>
    </r>
    <r>
      <rPr>
        <sz val="11"/>
        <color rgb="FF000000"/>
        <rFont val="Arial"/>
        <family val="2"/>
      </rPr>
      <t xml:space="preserve"> - Acta de Entrega y recibo a satisfacción de bienes y/o servicios. El 18 de noviembre de 2022 se registra que se recibió a satisfacción en cantidad y calidad los bienes comprados a FERROTIRO.COM por valor de $17.326.500 y las plántulas de aguacate, limón, naranja y guanábana del Vivero La Ceiba por valor de $8.550.000.  
Del subsidio otorgado por la ANT., quedópor ejecutar $8.681.000 en un segundo comité de compras realizado el 9 de mayo de 2022 a instancia del Comité de Seguimiento SATZF, para consideración y aprobación.
</t>
    </r>
  </si>
  <si>
    <r>
      <rPr>
        <b/>
        <sz val="11"/>
        <color rgb="FF000000"/>
        <rFont val="Arial"/>
        <family val="2"/>
      </rPr>
      <t xml:space="preserve">
ACCTI-F-014 - ACTA DE ENTREGA Y RECIBO A SATISFACCION DE BIENES Y SERVIVCIOS:</t>
    </r>
    <r>
      <rPr>
        <sz val="11"/>
        <color rgb="FF000000"/>
        <rFont val="Arial"/>
        <family val="2"/>
      </rPr>
      <t xml:space="preserve"> 
SIN INFORMACIÓN PROYECTO PRODUCTIVO S-1023802795 2016 PLC, cancelados con cheques de gerencia numeros 605319, 605320 y 605321 del Banco Agrario de Colombia, respectivamente. Se anexa registro fotográfico de los pagos a los proveedores mediante y del lote de ganado soporados con las respectivas facturas y cuenta de codro (documento equivalente).
No se evidencia el cierre financiero y técnico del proyecto productivo a la fecha de la auditoría realizado por la Oficina de Control Interno de la ANT.
</t>
    </r>
  </si>
  <si>
    <r>
      <rPr>
        <b/>
        <sz val="11"/>
        <color rgb="FF000000"/>
        <rFont val="Arial"/>
        <family val="2"/>
      </rPr>
      <t>ACCTI-F-014 - ACTA DE ENTREGA Y RECIBO A SATISFACCION DE BIENES Y SERVIVCIOS:</t>
    </r>
    <r>
      <rPr>
        <sz val="11"/>
        <color rgb="FF000000"/>
        <rFont val="Arial"/>
        <family val="2"/>
      </rPr>
      <t xml:space="preserve"> Con fecha 27 de septiembre de 2022, los firmantes en calidad de beneficiarios del proyecto S-SAN-014 sidra 2014, CERTIFICAN que reciben a satisfacción en calidad y cantidad  los bienes y/o servicios que fueron adquiridos a GERMAN SANTAMARIA PINZON y/o ALMACEN TALLER STIHL VELEZ por valor de $1.060.000 Y $3.534.000, desembolsos hechos por consiganacion del 10 de diciembre de 2021 y transferencia electrónica del 20 de enero 2022. respectivamente. No se anexa registro fotográfico de los cheques de gerencia, ni de los insumos comprados, ni de las facturas de venta. 
Se aprobo la suma de $65.000 del saldo de la cuenta del banco agrario para compra de Grapas para cerca, quedando un saldo en el banco de cero pesos ($0). </t>
    </r>
  </si>
  <si>
    <r>
      <rPr>
        <b/>
        <sz val="11"/>
        <color rgb="FF000000"/>
        <rFont val="Arial"/>
        <family val="2"/>
      </rPr>
      <t>ACCTI-F-014 - ACTA DE ENTREGA Y RECIBO A SATISFACCION DE BIENES Y SERVIVCIOS:</t>
    </r>
    <r>
      <rPr>
        <sz val="11"/>
        <color rgb="FF000000"/>
        <rFont val="Arial"/>
        <family val="2"/>
      </rPr>
      <t xml:space="preserve"> No hay evidencia del recibo a satisfacción de los bienes y/servicios adquiridos en el proyecto S-VAL-002 SIDRA 2014</t>
    </r>
    <r>
      <rPr>
        <sz val="11"/>
        <color rgb="FFFF0000"/>
        <rFont val="Arial"/>
        <family val="2"/>
      </rPr>
      <t xml:space="preserve">. 
</t>
    </r>
  </si>
  <si>
    <r>
      <rPr>
        <b/>
        <sz val="11"/>
        <color rgb="FF000000"/>
        <rFont val="Arial"/>
        <family val="2"/>
      </rPr>
      <t>ACCTI-F-014 - ACTA DE ENTREGA Y RECIBO A SATISFACCION DE BIENES Y SERVIVCIOS:</t>
    </r>
    <r>
      <rPr>
        <sz val="11"/>
        <color rgb="FF000000"/>
        <rFont val="Arial"/>
        <family val="2"/>
      </rPr>
      <t xml:space="preserve"> Con fecha 6 de diciembre de 2022, los firmantes en calidad de beneficiarios del proyecto S-1079174984 vigencia 2016 PLC , CERTIFICAN que recibieron a satisfacción en calidad y cantidad registrandos las compras y pago de los bienes comprados a Almacén Sandraagro por valor de $21.144.299 y a Edwin Quinetro por valor de $10.000.000, desembolsos hechos con cheques de gerencia y girados el día 11 de agosto de 2022.</t>
    </r>
  </si>
  <si>
    <r>
      <rPr>
        <b/>
        <sz val="11"/>
        <color rgb="FF000000"/>
        <rFont val="Arial"/>
        <family val="2"/>
      </rPr>
      <t>ACCTI-F-014 - ACTA DE ENTREGA Y RECIBO A SATISFACCION DE BIENES Y SERVIVCIOS:</t>
    </r>
    <r>
      <rPr>
        <sz val="11"/>
        <color rgb="FF000000"/>
        <rFont val="Arial"/>
        <family val="2"/>
      </rPr>
      <t xml:space="preserve"> Con fecha 14 de diciembre de 2017, los firmantes en calidad de beneficiarios del proyecto S-COR-002 VIGENCIA 2014, CERTIFICAN que recibieron a satisfacción en calidad y cantidad registrandos las compras y pago de los bienes comprados a INVERSIONES D.C. por valor de $15.825.000 y $36101.016, desembolsos hechos con cheques de gerencia y girados el día 7 de noviembre de 2017. Se anexa registro fotográfico de los cheques de gerencia. factura de ventas, RUT, C.C. y fotos de la entrega de los materiales e insumos comprados.
</t>
    </r>
    <r>
      <rPr>
        <sz val="11"/>
        <color rgb="FFFF0000"/>
        <rFont val="Arial"/>
        <family val="2"/>
      </rPr>
      <t xml:space="preserve">
</t>
    </r>
  </si>
  <si>
    <r>
      <t xml:space="preserve">Se anexa copia del extranto del Banco de Bogota - sucursal el Carmen de Bolívar,  cuenta de ahorros  No. 28633099-8 cuyo titular es Hugo Armando Torres Correa c.c. 73432602 con fecha de corte 30 de septiembre de 2018, con saldo de $860.218, el cual fue autoriazado su retiro para compra de insumos para la linea ganadera.
</t>
    </r>
    <r>
      <rPr>
        <b/>
        <sz val="11"/>
        <color rgb="FF000000"/>
        <rFont val="Arial"/>
        <family val="2"/>
      </rPr>
      <t xml:space="preserve">ACCTI-F-016 - Control de saldos </t>
    </r>
    <r>
      <rPr>
        <sz val="11"/>
        <color rgb="FF000000"/>
        <rFont val="Arial"/>
        <family val="2"/>
      </rPr>
      <t xml:space="preserve">- Se realizo comité de compras por valor de $27.710.000, para la adquisicion de insumos, ganado bovino y se autorizo la construccion de un jaguey, el cual se pago con 2 cheques de gerencia por valor de $1,400,000 cada uno màs el costo del cheque de $ 22,000, debido a que el proveedor solicito un adelanto del 50% para inicar la obra. Saldo de la cuenta de ahorros a 27  Noviembre era de  $860.218  fecha de elaboración del informe, valor que fue solicitado para la compra de insumos de la linea de ganaderia.
</t>
    </r>
    <r>
      <rPr>
        <b/>
        <sz val="11"/>
        <color rgb="FF000000"/>
        <rFont val="Arial"/>
        <family val="2"/>
      </rPr>
      <t>ACCTI-F-017 - Cierre Técnico Financiero</t>
    </r>
    <r>
      <rPr>
        <sz val="11"/>
        <color rgb="FF000000"/>
        <rFont val="Arial"/>
        <family val="2"/>
      </rPr>
      <t xml:space="preserve"> - Para ejercer el control y transparencia en el manejo del subsidio  se aperturó la cuenta de ahorros No. 28633099-8 el día 17 de julio de 2018 de manejo conjunto a nombre de Hugo Armando Torres Correa, conjunta con la Lider UGT Liliana Andrea Giraldo Gómez en el Banco de Bogotá sede El Carman de Bolivar, la cual refleja el siguente movimiento:
Subsidio aprobado Proyecto Productivo $28.702,965
Otros depósitos $100.000
Intereses generados $1.847
Compra de insumos PP $27.710.000
Costos financieros (cheques de gerencia - GMF  $240.038
Saldo de la cuenta $0
Teniendo en cuenta que los recursos asignados fueron invertidos en su totalidad se realiza el cierrre de la cuenta de ahorrros 28633099-8  fué el 5 de diciembre 2018.
</t>
    </r>
  </si>
  <si>
    <r>
      <t xml:space="preserve">Se anexa copia del extracto del Banco Agrario de Colombia - sucursal Popayan - Caucar,  cuenta de ahorros  No. 4-691-80-26329-0. Titular: Ubeimar Hernan Campo Caldas c.c. 76.342.866 con fecha de apertura 17 de octubre de 2018. 
</t>
    </r>
    <r>
      <rPr>
        <b/>
        <sz val="11"/>
        <color rgb="FF000000"/>
        <rFont val="Arial"/>
        <family val="2"/>
      </rPr>
      <t xml:space="preserve">ACCTI-F-016 - Control de saldos </t>
    </r>
    <r>
      <rPr>
        <sz val="11"/>
        <color rgb="FF000000"/>
        <rFont val="Arial"/>
        <family val="2"/>
      </rPr>
      <t xml:space="preserve">- Se verificó el movimiento de las transacciones desde el inicio del proyecto productivo S-CAU-019 SIDRA 2014, con el fin de establecer la ejecución del presupuesto aprobado por valor de $34.496.000 para la adquisicion de insumos linea ganadera (compra de 10 novillas y un reproductor) e insumos de ganadería.
</t>
    </r>
    <r>
      <rPr>
        <b/>
        <sz val="11"/>
        <color rgb="FF000000"/>
        <rFont val="Arial"/>
        <family val="2"/>
      </rPr>
      <t xml:space="preserve">ACCTI-F-017 - Cierre Técnico y Financiero </t>
    </r>
    <r>
      <rPr>
        <sz val="11"/>
        <color rgb="FF000000"/>
        <rFont val="Arial"/>
        <family val="2"/>
      </rPr>
      <t xml:space="preserve">- Para ejercer el control y transparencia en el manejo del subsidio  se aperturó la cuenta de ahorros No. 4-691-80-26329-0 el día 17 de octubre de 2018 de manejo conjunto a nombre de Ubeimar Hernan Campo Caldas, controlada por la Lider UGT Darley Nicolai Quintana Insandara y reemplazado por Rafael Enrique Hurtado Camacho, en el Banco de Agrario de Colombia en la cuidad de Popayan - Departamento del Cauca, la cual refleja el siguiente movimiento:
Vr. total Subsidio Proyecto Productivo aprobado $34.496.000
Vr. total Contrapartida  $18.460.447
Vr. Total ejecutado ANT $34.496.000.
Saldo de la cuenta $0
Teniendo en cuenta que los recursos asignados fueron invertidos en su totalidad se realiza el cierrre de la cuenta de ahorros  4-691-80-26329-0 del Banco Agrario de Colombia -sucursal Popayan - Cauca el día 23 de octubre de 2019. Se anexa certificacion bancaria, extracto bancario  Agrario de Colombia y formato Control de Saldos. 
  </t>
    </r>
  </si>
  <si>
    <r>
      <t xml:space="preserve">Se anexa copia del extracto del Banco Agrario de Colombia - sucursal Mocoa - Putumayo,  cuenta de ahorros  No. 4-790-33-01476-0 Titular:Guillermo Arturo Lopez c.c. 12.971.704 con fecha de apertura 18 de julio de 2018. 
</t>
    </r>
    <r>
      <rPr>
        <b/>
        <sz val="11"/>
        <color rgb="FF000000"/>
        <rFont val="Arial"/>
        <family val="2"/>
      </rPr>
      <t>ACCTI-F-016 - Control de saldos</t>
    </r>
    <r>
      <rPr>
        <sz val="11"/>
        <color rgb="FF000000"/>
        <rFont val="Arial"/>
        <family val="2"/>
      </rPr>
      <t xml:space="preserve"> - Se aprobo comité de compras por valor de $31.216.130 para la adquisicion de insumos linea ganadera, la compra de 4 novillas y la construcción de un corral para el ganado.
</t>
    </r>
    <r>
      <rPr>
        <b/>
        <sz val="11"/>
        <color rgb="FF000000"/>
        <rFont val="Arial"/>
        <family val="2"/>
      </rPr>
      <t>ACCTI-F-017 -</t>
    </r>
    <r>
      <rPr>
        <sz val="11"/>
        <color rgb="FF000000"/>
        <rFont val="Arial"/>
        <family val="2"/>
      </rPr>
      <t xml:space="preserve"> </t>
    </r>
    <r>
      <rPr>
        <b/>
        <sz val="11"/>
        <color rgb="FF000000"/>
        <rFont val="Arial"/>
        <family val="2"/>
      </rPr>
      <t>Cierre Técnico y Financiero</t>
    </r>
    <r>
      <rPr>
        <sz val="11"/>
        <color rgb="FF000000"/>
        <rFont val="Arial"/>
        <family val="2"/>
      </rPr>
      <t xml:space="preserve"> - Para ejercer el control y transparencia en el manejo del subsidio  se aperturó la cuenta de ahorros No. 4-790-33-01476-0  de manejo conjunto a nombre de Guillermo Arturo Lopez, controlada por la Lider UGT Darley Nicolai Quintana Insandara y reemplazado por Rafael Enrique Hurtado Camacho, en el Banco de Agrario de Colombia en la ciudad de Mocoa - Putumayo, la cual refleja el siguiente movimiento:
Vr. total Subsidio Proyecto Productivo aprobado $31.216.130
Vr. Total ejecutado ANT $31.216.130
Saldo de la cuenta $0
Teniendo en cuenta que los recursos asignados fueron invertidos en su totalidad se realiza el cierrre de la cuenta de ahorrros 4-790-33-01476-0 del Banco Agrario de Colombia -sucursal Mocoa - Putumayo el día 15 de marzo de 2019.
  </t>
    </r>
  </si>
  <si>
    <r>
      <t xml:space="preserve">Se anexa el expediente copia de la cuenta de ahorros  No 203-87521-1  en el Banco AV-VILLAS - Oficina de Pasto - Nariño. Titular: Maria Elvira Hernández Basante. 
</t>
    </r>
    <r>
      <rPr>
        <b/>
        <sz val="11"/>
        <color rgb="FF000000"/>
        <rFont val="Arial"/>
        <family val="2"/>
      </rPr>
      <t>ACCTI-F-016 - Control de saldos</t>
    </r>
    <r>
      <rPr>
        <sz val="11"/>
        <color rgb="FF000000"/>
        <rFont val="Arial"/>
        <family val="2"/>
      </rPr>
      <t xml:space="preserve"> - El Comité de Compras de conformidad al Plan de Inversión aprobó compras por valor de $15.334.100, que se distribuyen en la compra de maquinaria, herramientas y compra de 2 caballos de carga.
</t>
    </r>
    <r>
      <rPr>
        <b/>
        <sz val="11"/>
        <color rgb="FF000000"/>
        <rFont val="Arial"/>
        <family val="2"/>
      </rPr>
      <t>ACCTI-F-017 -</t>
    </r>
    <r>
      <rPr>
        <sz val="11"/>
        <color rgb="FF000000"/>
        <rFont val="Arial"/>
        <family val="2"/>
      </rPr>
      <t xml:space="preserve"> </t>
    </r>
    <r>
      <rPr>
        <b/>
        <sz val="11"/>
        <color rgb="FF000000"/>
        <rFont val="Arial"/>
        <family val="2"/>
      </rPr>
      <t>Cierre Técnico y Financiero</t>
    </r>
    <r>
      <rPr>
        <sz val="11"/>
        <color rgb="FF000000"/>
        <rFont val="Arial"/>
        <family val="2"/>
      </rPr>
      <t xml:space="preserve"> - Para ejercer el control y transparencia en el manejo del subsidio  se aperturó la cuenta de cuenta de ahorros  No 203-87521-1  en el Banco AV-VILLAS - Oficina de Pasto - Nariño, la cual refleja el siguiente movimiento:
Vr. total Subsidio Proyecto Productivo aprobado $15.334.100
Vr. Total ejecutado ANT $15.334.100
Saldo de la cuenta $0
Teniendo en cuenta que los recursos asignados fueron invertidos en su totalidad se realiza el cierrre de la cuenta dee ahorros  No 203-87521-1  en el Banco AV-VILLAS - Oficina de Pasto - Nariño el dia 15 de diciembre del 2021.
  </t>
    </r>
  </si>
  <si>
    <r>
      <t xml:space="preserve">Se aperturó la cuenta de ahorros  No 4-691-80-26330-4  en el Banco Agrario de Colombia - Oficina Popayan - Cauca. Titular: JESUS CHANTRE URMENDEZ, conjunta con NICOLAI QUINTANA INSANDARO c.c. 87.068.026, funcionario de la UGT. 
</t>
    </r>
    <r>
      <rPr>
        <b/>
        <sz val="11"/>
        <color rgb="FF000000"/>
        <rFont val="Arial"/>
        <family val="2"/>
      </rPr>
      <t>ACCTI-F-016 - Control de saldos</t>
    </r>
    <r>
      <rPr>
        <sz val="11"/>
        <color rgb="FF000000"/>
        <rFont val="Arial"/>
        <family val="2"/>
      </rPr>
      <t xml:space="preserve"> - Se aprobó en el comité de compras un subsidio por valor de $57.036.000, que se distribuyen en la compra de equipos, insumos y materiales y  y de 14.060 plántas de café.
</t>
    </r>
    <r>
      <rPr>
        <b/>
        <sz val="11"/>
        <color rgb="FF000000"/>
        <rFont val="Arial"/>
        <family val="2"/>
      </rPr>
      <t>ACCTI-F-017 -</t>
    </r>
    <r>
      <rPr>
        <sz val="11"/>
        <color rgb="FF000000"/>
        <rFont val="Arial"/>
        <family val="2"/>
      </rPr>
      <t xml:space="preserve"> </t>
    </r>
    <r>
      <rPr>
        <b/>
        <sz val="11"/>
        <color rgb="FF000000"/>
        <rFont val="Arial"/>
        <family val="2"/>
      </rPr>
      <t>Cierre Técnico y Financiero</t>
    </r>
    <r>
      <rPr>
        <sz val="11"/>
        <color rgb="FF000000"/>
        <rFont val="Arial"/>
        <family val="2"/>
      </rPr>
      <t xml:space="preserve"> - Para ejercer el control y transparencia en el manejo del subsidio se aperturó la cuenta de  ahorros  No 4-691-80-26330-4  en el banco Agrario de Colombia oficna Yarumal- Antioquia, la cual refleja el siguiente movimiento:
Vr. total Subsidio Proyecto Productivo aprobado $57.036.000
Vr. Total ejecutado ANT $57.036.000
Saldo de la cuenta $0
Teniendo en cuenta que los recursos asignados fueron invertidos en su totalidad se realiza el cierrre de la cuenta de cuenta de ahorros  No 4-691-80-26330-4 en el Banco Agrario de Colombia - Oficina Yarumal - Antioquia el dia 12 de enero del 2021.
  </t>
    </r>
  </si>
  <si>
    <r>
      <t xml:space="preserve">Revisados y analizados los soportes del proyecto productivo ST-BOL-002 SIRA 2016, a la fecha de la realización de auditoría por la OCI, se evidencia que la </t>
    </r>
    <r>
      <rPr>
        <b/>
        <sz val="11"/>
        <color rgb="FF000000"/>
        <rFont val="Arial"/>
        <family val="2"/>
      </rPr>
      <t xml:space="preserve">cuenta de cobro y/ documento equivalente </t>
    </r>
    <r>
      <rPr>
        <sz val="11"/>
        <color rgb="FF000000"/>
        <rFont val="Arial"/>
        <family val="2"/>
      </rPr>
      <t xml:space="preserve">expedida por DAVID ALBERTO PEREZ RACINE en la venta de 7 vacas, no reune las condiciones que deben tener, en el caso particular, no registra un numero de consecutivo, descripción detallado del ganado en la raza, edad, color y condiciones en general de los bobinos. Igualmente, no se anexó el </t>
    </r>
    <r>
      <rPr>
        <b/>
        <sz val="11"/>
        <color rgb="FF000000"/>
        <rFont val="Arial"/>
        <family val="2"/>
      </rPr>
      <t>RUT</t>
    </r>
    <r>
      <rPr>
        <sz val="11"/>
        <color rgb="FF000000"/>
        <rFont val="Arial"/>
        <family val="2"/>
      </rPr>
      <t xml:space="preserve"> como soporte integral de la factura de venta y/o cuenta de cobro de los proveedores que fueron beneficiarios en el PP, tal como lo estable el instructivo de materialización del apoyo a la implementación de poryecto productivo.
En el INTI-F-008 del 28-09-2018 se consigna que hay 3 vacas de avanzada edad y algunas con mas de 10 crias, pero mediante concepto favorable del veterinario, se encuentran en buenas condiciones y  en buena producción de leche, sin embargo, se debe tener en cuenta que en el proyecto debe ser sostenible a lo largo del tiempo, se requiere bovinos de menos edad y que estén en optimas condiciones.
Se presentó una (1) cotización en la construcción de jagüey con la debida explacación y aprobada en el proyecto productivo.
Con fundamento en lo antes expuesto, se concluye que el proyecto no cumple con todos los requisitos señalados en el Instructivo para implementación del proyecto productivo ST-BOL-002 SIRA 2016.				</t>
    </r>
  </si>
  <si>
    <r>
      <rPr>
        <sz val="11"/>
        <color rgb="FF000000"/>
        <rFont val="Arial"/>
        <family val="2"/>
      </rPr>
      <t xml:space="preserve">Se evidencia la aprobación del primer comite de compras el 18 de noviembre de 2022 a consideración del Comité de seguimiento SATZF, comité de compras parcial proyecto S-NOR-173 SIDRA 2014.
La oficina de control Interno, observa que a la fecha de valuación o verificación 2/06/2023, no se ha realizado la aprobación ó no aprobacion del segundo comite de compras de fecha 9 de mayo de 2023, incumpliendo la actividad No. 5. - Realizar comité de seguimiento al comité de compras, la cual el timepo de respuesta para la aprobacion es de 2 dias, a saber, ha transcurrido desde lla fecha del comite a la verificacion 16 dias.  
</t>
    </r>
    <r>
      <rPr>
        <b/>
        <sz val="11"/>
        <color rgb="FF000000"/>
        <rFont val="Arial"/>
        <family val="2"/>
      </rPr>
      <t xml:space="preserve">
</t>
    </r>
  </si>
  <si>
    <t xml:space="preserve">13.Proyecto: S-1079174984 SIDRA 2016 PLC
Exp: 201741009713400176E
Verificado por: Héctor Germán Alvarado Romero.
 Objeto del Proyecto: Sostenimiento de 13.5 ha de café variedad F7-Canicafé F1, construcción de un beneficiadero auxiliar y estabecimiento de una ganadería doble propósito con 10 becerro(Bos taurus x B Indicus) en sistema silvopastoril, ubicados en la Finca El Mirador, vereda de Chorreras, municpio de San Vicente del Caguán-Caqueta. 			</t>
  </si>
  <si>
    <t>Con fecha 19 se septiembre de 2018, se reune el comité de compras para autorizar desembolso de recursos que están en la cuenta controlada, para el pago insumos e inversiones como apoyo a la implementación del proyecto productivo ST-BOL-002,</t>
  </si>
  <si>
    <t xml:space="preserve">
ACCTI-F-016 - Control de saldos - Se aprobó en el comité de compras un subsidio por valor de $81.795.471 que se distribuyen en la implementacion de linea de Apicultura, linea de insumos de apicultura y  en linea de ganadería.
 ACCTI-F-011 - Plan de Inversión y pagos: Compra de material vegetal y compra de materiales.
ACCTI-F-017 - Cierre Técnico y Financiero - Sin evidencia del cierre en el soporte docuemntal
 Vr. total Subsidio Proyecto Productivo aprobado $81.795.471
Total ejecutado ANT $xx
Saldo de la cuenta $0xx</t>
  </si>
  <si>
    <t xml:space="preserve"> 
A la fecha de verificación de la auditoria a saber 23 de junio del 2023, no se evidencia que el comité de seguimiento haya realizado alguna gestión tendiente al requerimiento del cierre técnico financiero de este proyecto a la UGT, incumpliendo su objetivo de velar por el cumplimiento de cada una de las etapas del apoyo a la implementación del proyecto productivo, en términos de transparencia y legalidad de conformidad con el instructivo ACCTI-I-003. </t>
  </si>
  <si>
    <t xml:space="preserve">
ACCTI-F-016 - Control de saldos - Con fecha 10 de octubre de 2022 se registra el siguiente movimiento de la cuenta de ahorros 4-604-63-00903-2, así:
Valor cofinanciado $8.120.000
Otros depositos $100.000
Intereses generados $5.105
Compras y/o desembolsos $8.185.831
Costos financieros $6.504
Saldo de la cuenta $0
ACCTI-F-011 - Plan de Inversión y pagos: Se revisó 
ACCTI-F-017 - Cierre Técnico y Financiero -  Sin evidencia
 </t>
  </si>
  <si>
    <t>Se aperturó cuenta de ahorros  No.  4-692-63-00360-6 en el Banco Agrario de Colombia - Oficina El Aguila - Valle del Cauca: Titular: EDWIN HERNANDEZ LOPEZ Cédula de ciudadanía 91.263.4251.
ACCTI-F-016 - Control de saldos - Con fecha 18 de marzo de 2021 se registra el siguiente movimiento de la cuenta de ahorros del Banco Agrario de Colombia, citada anteriomente:
Valor cofinanciado $17.248.000
Otros depositos $130.000
Intereses generados $18
Compras y/o desembolsos $0
Saldo de la cuenta $</t>
  </si>
  <si>
    <t xml:space="preserve">
Cierre técnico y financiero ACCTI-F-17 , se entrega a satisfacción del beneficiario, saldo cuenta en $0 obteniendo cierre de cuenta bancaria el 1 de noviembre de 2022. Se observa certificación bancaria.
ACCTI-F-016 - Control de saldos - Con fecha 29 de diciembre de 2022 se evidencia  un saldo de cero (0) en la cuenta , de conformidad del siguiente movimiento, así:
Valor cofinanciado $31.185.582
Otros depositos $120.000
Intereses generados $128.328
Compras y/o desembolsos $31.210.776
Costos financieros $97.560
GMF $125.574
Saldo de la cuenta $0
ACCTI-F-011 - Plan de Inversión y pagos: Se revisó 
ACCTI-F-017 - Cierre Técnico y Financiero - Se realizó el cierre el 17 de noviembre de 2022
</t>
  </si>
  <si>
    <t>El 9 de febrero de 2021 se proceder con el cierre del proyecto mediante acta suscrita por el comité de seguimiento de la SATZF, para continuar con el proceso de archivo del proyecto cuyo cierre técnico y financiero fue realizado por la ANT, como se evidencia en los diferentes entregables frente a actividades realizadas descritas en el instructivo ACCTI-I-003 version 5. de acuerdo con el INSTRUCTIVO PARA LA MATERIALIZACIÓN DEL APOYO A LA IMPLEMENTACIÓN DEL PROYECTO PRODUCTIVO SUBSIDIOS SIT, SIDRA Y SIRA (ACCTI-I-003 – versión 5).</t>
  </si>
  <si>
    <t>INTI-F-008 - Acta de Reunión - El 16 de febrero de 2023 una vez realizadas las actividades de revisión y verificación de la información soportada en aplicativo acorde al instructivo vigente de ANT., materializado en su totalidad bajo los procedimientos vigentes, certifica que los semovientes e insumos adquiridos en el proyecto prdoctivo S-3660497 SIRA 2016 PLC, fueron recibidos a satisfacción el día 1 de febrero de 2023. Proyecto CERRADO.
INTI-F-009 -  Listado de asistencia - Se verificó la planilla de los asistentes a la Reunión.</t>
  </si>
  <si>
    <t>En el comité de compras realizado el 10 de noviembre de 2021, se aprueba un valor de SETENA Y TRES MILLONES CIENTO VEINTITRES MIL CIEN PESOS MCTE (73.123.100), para ejecutarlo en la adquisición de herramientas, insumos, y animales de las tres líneas productivas establecidas a favor de las familias beneficiarias bajo proyecto S-1023802795 SIRA 2016 PLC, como se evidencia en el Anexo 2. formato ACCTI-F-013 Plan de Compras.
El valor de $8.427.816 que existe en el saldo de la cuenta conjunta, será ejecutado y aprobado en el Comité de Seguimiento para el cierre.</t>
  </si>
  <si>
    <t>Se registra la compra de materiales e  insumos de material vegetal (ñame diamante, cangre de yuca y semillas de ahuyama), sin ningún soporte expedido por autoridad competente para dar cumplimiento a la establecido en el instructivo de procedimiento de la ANT., que registra que para las cotizaciones y/o compras de material vegetal deberá adjuntarse certificación y/o resolución ICA vigente para viceros y/o huertos básicos dedicados a la producción y comercialización de material vegetal de propagación para la siembra en el pais.
Por lo expuesto anteriormente, el proyecto S-COR-002 no cumple con los requisitos satisfactorios para su aprobación.</t>
  </si>
  <si>
    <t>Proyecto productivo que solo el 1 de julio de 2022 aperturó la cuenta de ahorros  No. 4-139-80-08523-9 en el Banco Agrario de Colombia - Oficina Yarumal- Antioquia: Ttular: DENYS ELENA ZAPATA LONDOÑO, cédula de ciudadanía 1.023.800.982, conjunta con CARLOS IVAN LOPERA LOPERA funcionario de la UGT..</t>
  </si>
  <si>
    <r>
      <t xml:space="preserve">Se adjunto extractos bancarios BANCO AGRARIO con fecha de corte 26 de enero de 2023, donde se evidencia que la cuenta registra un saldo de  $755, Cuenta cerrada.
</t>
    </r>
    <r>
      <rPr>
        <b/>
        <sz val="11"/>
        <color theme="1"/>
        <rFont val="Arial"/>
        <family val="2"/>
      </rPr>
      <t>ACCTI-F-016 - Control de saldos</t>
    </r>
    <r>
      <rPr>
        <sz val="11"/>
        <color theme="1"/>
        <rFont val="Arial"/>
        <family val="2"/>
      </rPr>
      <t xml:space="preserve"> - Se aprobó en el comité de compras un subsidio por valor de $76.980.581, que se distribuyen en la compra de ganado, equipos, insumos y compra de materiales.
</t>
    </r>
    <r>
      <rPr>
        <b/>
        <sz val="11"/>
        <color theme="1"/>
        <rFont val="Arial"/>
        <family val="2"/>
      </rPr>
      <t>ACCTI-F-017 -</t>
    </r>
    <r>
      <rPr>
        <sz val="11"/>
        <color theme="1"/>
        <rFont val="Arial"/>
        <family val="2"/>
      </rPr>
      <t xml:space="preserve"> </t>
    </r>
    <r>
      <rPr>
        <b/>
        <sz val="11"/>
        <color theme="1"/>
        <rFont val="Arial"/>
        <family val="2"/>
      </rPr>
      <t>Cierre Técnico y Financiero</t>
    </r>
    <r>
      <rPr>
        <sz val="11"/>
        <color theme="1"/>
        <rFont val="Arial"/>
        <family val="2"/>
      </rPr>
      <t xml:space="preserve"> - del  24 de febrero de 2023 se observó el cierre del  proyecto productivo.
Vr. total Subsidio Proyecto Productivo aprobado $76.980.581
Vr. Total ejecutado ANT $76.980.581
Saldo de la cuenta $0
Teniendo en cuenta que los recursos asignados fueron invertidos en su totalidad se realiza el cierrre de la cuenta de cuenta de ahorros  No 4-139-80-08011-3 en el Banco Agrario de Colombia - Oficina Yarumal - Antioquia el dia 2 de enero del 2023.
  </t>
    </r>
  </si>
  <si>
    <r>
      <t xml:space="preserve">
</t>
    </r>
    <r>
      <rPr>
        <b/>
        <sz val="11"/>
        <color rgb="FF000000"/>
        <rFont val="Arial"/>
        <family val="2"/>
      </rPr>
      <t>ACCTI-F-016 - Control de saldos</t>
    </r>
    <r>
      <rPr>
        <sz val="11"/>
        <color rgb="FF000000"/>
        <rFont val="Arial"/>
        <family val="2"/>
      </rPr>
      <t xml:space="preserve"> - Se aprobó en el comité de compras un subsidio por valor de $70.311.780, que se distribuyen en la compra de ganado, equipos, insumos y compra de materiales.
</t>
    </r>
    <r>
      <rPr>
        <b/>
        <sz val="11"/>
        <color rgb="FF000000"/>
        <rFont val="Arial"/>
        <family val="2"/>
      </rPr>
      <t xml:space="preserve">
ACCTI-F-017 -</t>
    </r>
    <r>
      <rPr>
        <sz val="11"/>
        <color rgb="FF000000"/>
        <rFont val="Arial"/>
        <family val="2"/>
      </rPr>
      <t xml:space="preserve"> </t>
    </r>
    <r>
      <rPr>
        <b/>
        <sz val="11"/>
        <color rgb="FF000000"/>
        <rFont val="Arial"/>
        <family val="2"/>
      </rPr>
      <t>Cierre Técnico y Financiero</t>
    </r>
    <r>
      <rPr>
        <sz val="11"/>
        <color rgb="FF000000"/>
        <rFont val="Arial"/>
        <family val="2"/>
      </rPr>
      <t xml:space="preserve"> - Para ejercer el control y transparencia en el manejo del subsidio  se aperturó la cuenta de ahorros  No. 4-360.30-10233-1 que presenta el siguiente movimiento:
Vr. total Subsidio Proyecto Productivo aprobado $70.311.780r. 
Total ejecutado ANT $70.311.780
Saldo de la cuenta $0
Teniendo en cuenta que los recursos asignados fueron invertidos en su totalidad se realiza el cierrre de la cuenta de cuenta de ahorros  No 4-139-80-08011-3 en el Banco Agrario de Colombia - Oficina Riohacha - Guajira el dia 10 de abril del 2023.
  </t>
    </r>
  </si>
  <si>
    <r>
      <t xml:space="preserve">
</t>
    </r>
    <r>
      <rPr>
        <b/>
        <sz val="11"/>
        <color rgb="FF000000"/>
        <rFont val="Arial"/>
        <family val="2"/>
      </rPr>
      <t>ACCTI-F-016 - Control de saldos</t>
    </r>
    <r>
      <rPr>
        <sz val="11"/>
        <color rgb="FF000000"/>
        <rFont val="Arial"/>
        <family val="2"/>
      </rPr>
      <t xml:space="preserve"> - Se aprobó en el comité de compras un subsidio por valor de $43.736.000 que se distribuyen en la implementacion del cultivo de aguacate con frutales e invertir en la adquisición de material vegetal, herramientas e insumos. Sin evidencia documental a la fecha de la auditoría de la OCI.  
La implementacion del saldo del proyecto productivo de los $8.681.000,00 actualmente, se encuentra para aprobacion del segundo comite de compras por parte del comite de seguimiento.
</t>
    </r>
  </si>
  <si>
    <r>
      <t xml:space="preserve">
</t>
    </r>
    <r>
      <rPr>
        <b/>
        <sz val="11"/>
        <color rgb="FF000000"/>
        <rFont val="Arial"/>
        <family val="2"/>
      </rPr>
      <t>ACCTI-F-016 - Control de saldos</t>
    </r>
    <r>
      <rPr>
        <sz val="11"/>
        <color rgb="FF000000"/>
        <rFont val="Arial"/>
        <family val="2"/>
      </rPr>
      <t xml:space="preserve"> del 7 de diciembre de 2020 - Al corte del 28 de marzo de 2018 se registra el siguiente movimiento de la cuenta de ahorros 4-270-30-13779-9, así:
Valor cofinanciado $56.402.900
Otros depositos $60.000
Intereses generados $797.077
Compras y/o desembolsos $55.686.952
Costos financieros $55.346
GMF $222.969
Saldo de la cuenta al 28 de marzo de 2018 $0
</t>
    </r>
    <r>
      <rPr>
        <b/>
        <sz val="11"/>
        <color rgb="FF000000"/>
        <rFont val="Arial"/>
        <family val="2"/>
      </rPr>
      <t>ACCTI-F-011</t>
    </r>
    <r>
      <rPr>
        <sz val="11"/>
        <color rgb="FF000000"/>
        <rFont val="Arial"/>
        <family val="2"/>
      </rPr>
      <t xml:space="preserve"> - Plan de Inversión y pagos: Se revisó 
</t>
    </r>
    <r>
      <rPr>
        <b/>
        <sz val="11"/>
        <color rgb="FF000000"/>
        <rFont val="Arial"/>
        <family val="2"/>
      </rPr>
      <t>ACCTI-F-017 -</t>
    </r>
    <r>
      <rPr>
        <sz val="11"/>
        <color rgb="FF000000"/>
        <rFont val="Arial"/>
        <family val="2"/>
      </rPr>
      <t xml:space="preserve"> </t>
    </r>
    <r>
      <rPr>
        <b/>
        <sz val="11"/>
        <color rgb="FF000000"/>
        <rFont val="Arial"/>
        <family val="2"/>
      </rPr>
      <t>Cierre Técnico y Financiero</t>
    </r>
    <r>
      <rPr>
        <sz val="11"/>
        <color rgb="FF000000"/>
        <rFont val="Arial"/>
        <family val="2"/>
      </rPr>
      <t xml:space="preserve"> - No se observa el cierre Técnico y Fnanciero del proyecto productivo.
</t>
    </r>
    <r>
      <rPr>
        <sz val="11"/>
        <color rgb="FFFF0000"/>
        <rFont val="Arial"/>
        <family val="2"/>
      </rPr>
      <t xml:space="preserve">
</t>
    </r>
    <r>
      <rPr>
        <sz val="11"/>
        <color rgb="FF000000"/>
        <rFont val="Arial"/>
        <family val="2"/>
      </rPr>
      <t>Proyecto productivo sin cerrar .</t>
    </r>
  </si>
  <si>
    <r>
      <t xml:space="preserve">Cuenta AHORRO Controlada  Numero 4-124-00-15374-0 aperturada en el Banco AGRARIO a nombre del  beneficiario  OSMER BULA VASQUEZ,  el proyecto se ejecuto de acuerdo a lo descrito en el  instructivo  ACCTI-I-001  V6, el cual se encontraba vigente al momento de la ejecución de cada actividad.
</t>
    </r>
    <r>
      <rPr>
        <b/>
        <sz val="11"/>
        <color theme="1"/>
        <rFont val="Arial"/>
        <family val="2"/>
      </rPr>
      <t xml:space="preserve">
El  desembolso  del proyecto productivo se efectuó el  29 de noviembre de 2022.</t>
    </r>
  </si>
  <si>
    <r>
      <t xml:space="preserve">Se observa que el desembolso del proyecto productivo en la cuenta controlada fue efectuado el 2/07/2021 y la estructuración participativa del proyecto productivo </t>
    </r>
    <r>
      <rPr>
        <b/>
        <sz val="11"/>
        <color theme="1"/>
        <rFont val="Arial"/>
        <family val="2"/>
      </rPr>
      <t>fue realizada el 4/10/2022,</t>
    </r>
    <r>
      <rPr>
        <sz val="11"/>
        <color theme="1"/>
        <rFont val="Arial"/>
        <family val="2"/>
      </rPr>
      <t xml:space="preserve"> transcurriendo 1 año y 3 meses sin adelantar y tramitar dicha actividad.
No es posible establecer el cumplimiento del tiempo fijado para la ejecución de la tarea N. 2 "Estructurar participativamente el proyecto productivo y elaborar el plan de inversión y de pagos", toda vez que, no se dispone de una traza de una fecha exacta en la que inicie esta actividad después de tener los recursos desembolsados en la cuenta controlada.
Se evidencia formato INTI-F-008 Forma para Elaboración Acta de Reunión de fecha  del 4/10/2022 con el fin de realizar la estructuración del proyecto productivo S-CUN-009 SIDRA 2014, se observa la estructuración participativa ACCTI-F-019 y formulación del plan de Inversión ACCTI-F-011 del 4/10/2022 y actualización del plan de inversión de fecha 30/11/2022, con el fin de implementar la Línea Productiva: Re siembra de Mora Castilla, con inversión total en postes para tutoreo de 1 Ha de cultivo.
</t>
    </r>
  </si>
  <si>
    <t>se observa que con fecha  18/05/2022 se realizo comité de compras con el fin de adquirir los bienes y/o servicios, aprobados en el plan de inversión, para el proyecto productivo a desarrollar en el predio LA ESPERANZA, ubicado en el corregimiento LAS PALMAS, municipio TAMALAMEQUE, departamento CESAR, se evidencian dos cotizaciones de los 15 semovientes proyectados para adquirir, la primera cotización se realiza por  (10) novillas cebú, con peso vivo promedio de 270 kilos, precio comercial de $ 7.500 / Kg PV, para un valor total de $ 20.250.000 y la segunda cotización se realiza por (5) novillas doble propósito, con peso vivo promedio de 270 kilos, precio comercial de $ 7.500 / Kg PV, para un valor total de $ 10.125.000, Analizadas las cotizaciones presentadas por los beneficiarios, se concluye por unanimidad, adquirir las terneras cotizadas por los dos proveedores, que en total suman 15 novillas, que corresponde a las que se pretende adquirir para las tres familias del proyecto
Por otro lado se observa  que en el  ACCTI-F-012 EVALUACIÓN Y SELECCIÓN DE PROVEEDORES,  se relacionan las dos cotizaciones presentadas y se seleccionan a los 2 proveedores, revisado el Instructivo ACCTI-I-003-V5 del 30/07/2019, en el numeral 7,11, COMITES DE COMPRAS Parágrafo 2. Solo se tendrá como excepción el recibo de menos de tres (3) cotizaciones cunado la especifica del insumo o servicio requerido haga imposible la consecución de mas de un proveedor en la zona, la cual se debe justificar en el formato ACCTI-F-012 Evaluación  y selección de proveedores. Revisado el formato en mención el equipo auditor evidencia que esté no presenta la justificación, así mismo revisadas las cotizaciones se observa que los dos vendedores de acuerdo al RUV tenían en su inventario de bovinos mas de los 15 novillas que cumplían con las especificaciones del plan de inversión, por lo tanto, cada uno pudo haber presentado una cotización con las 15 novillas y no dos cotizaciones con diferentes cantidades de novillas.
Por otro lado se observa que dentro de las cotizaciones no se relaciona la característica técnica de la edad de las novillas, tal como se  indica en el  ACCTI-I-003-V5 del 30/07/2019.</t>
  </si>
  <si>
    <t>Se evidencia que el comité de seguimiento APRUEBA, el comité de compras realizado con fecha 16/07/2018 del proyecto S-COR-003 SIDRA 2015, sin embargo, se observa que el comité de seguimiento aprobó el comité de compras sin verificar que las cotizaciones seleccionadas de las especies menores (cerdos y gallinas) sin tener en cuenta que no se aporto a la cotización  el registro de vacunación del ICA, ni  la ficha técnica con las características de los animales respecto a la calidad y condiciones versus los requerimientos del proyecto para ser verificados al momento de la entrega, Incumpliendo con el instructivo ACCTI-003 versión 4, numeral 12 Comité de seguimiento.</t>
  </si>
  <si>
    <r>
      <t xml:space="preserve">Actividad planificada para finalización a más tardar el 01/12/2022.
Realizada la verificación  se evidencia que con fecha  25/05/2023 Se realiza comité de compras para el  FORTALECIMIENTO PRODUCTIVO EN GANADERIA DOBLE PROPOSITO, CAFÉ, FRUTALES Y CACAO EN LOS PREDIOS LA DELGADITA Y EL PORVENIR DEL MUNICIPIO DE SAMANA (CALDAS) EN EL MARCO DEL PROYECTO S-CAL-010 SIDRA 2014, así mismo, se realiza actualización de Plan de Inversión basados en la última cotización realizada por los miembros del comité de insumos, maquinaria y equipos ofrecidos por los proveedores, según reporte de cotizaciones entregadas, así mismo, se observan el </t>
    </r>
    <r>
      <rPr>
        <b/>
        <u/>
        <sz val="11"/>
        <color theme="1"/>
        <rFont val="Arial"/>
        <family val="2"/>
      </rPr>
      <t>Acta de Comité del primer comité de compras (INTI -F-008- INTI-F-009),  el plan de compras forma ACCTI-F-013 de fecha 25-05-2023, e</t>
    </r>
    <r>
      <rPr>
        <sz val="11"/>
        <color theme="1"/>
        <rFont val="Arial"/>
        <family val="2"/>
      </rPr>
      <t>l comité se realizará por el valor de $23.038.600,00 para las 4 familias beneficiarias.
Se evidencia que el Acta de comité de compras (INTI-008). No indica el sitio de reunión, ni presenta  registro fotográfico de la reunión,  no describe el detalle de las actividades realizadas de acuerdo con el instructivo, así mismo, no se observa el formato  INTI-F-009 Forma Listado de Asistencia, firmado por los asistentes al comité de compras, incumpliendo los requisitos de acuerdo con lo estipulado en el instructivo ACCTI-I-003 Versión 6.
Se observa que los beneficiarios presentan 5 cotizaciones para el comité de compras, las cotizaciones fueron revisadas por la funcionaria de la ANT y por parte de los miembros del comité de compras,  los beneficiarios  deciden comprar al almacén AGROVETERINARIA SAMANA, debido a que los insumos y equipos serán puestos en la finca de los beneficiarios (se ahorran el transporte). Los precios están más económicos en el almacén seleccionado. Con respecto al ganado deciden los beneficiarios comprarle al señor NEPTRALIA MORALES GARNICA ya que fue la cotización con el precio más bajo y además ya por las buenas referencias del proveedor, la oficina de Control Interno, evidencia  incumplimiento de requisitos en el número de cotizaciones para insumos y equipos, de igual manera, incumplimiento en las cotizaciones del ganado en cuanto  que el proveedor seleccionado para la compra de las dos novillas de 2-3 años de 250 kg – presenta un RUT con código de actividad principal  que no corresponde a la actividad de venta de ganado, adicional a esto, las cotizaciones no presentan registro de vacunación ICA, así mismo, se presentan diferencias en características del ganado cotizado frente al plan de inversión.
De acuerdo con lo anterior, se evidencia el incumplimiento de los tiempos establecidos en el procedimiento ACCTI-P-017 versión 6 del 5 de septiembre del 2022, en cuanto a la actividad 4.  Realizar el comité de compras, a saber 117 días de acuerdo a la tarea planificada esta debió haber surtido antes del 1 de diciembre 2022.</t>
    </r>
  </si>
  <si>
    <r>
      <rPr>
        <b/>
        <sz val="11"/>
        <color theme="1"/>
        <rFont val="Arial"/>
        <family val="2"/>
      </rPr>
      <t>Actividad planificada para finalización a más tardar el  30/05/2023.</t>
    </r>
    <r>
      <rPr>
        <sz val="11"/>
        <color theme="1"/>
        <rFont val="Arial"/>
        <family val="2"/>
      </rPr>
      <t xml:space="preserve">
Realizada la verificación,  se evidencia Validación/No Validación por el Comité de Seguimiento de la SATZF con forma INTI-F-008 Para Elaboración Acta de Reunión y  INTI-F-009 </t>
    </r>
    <r>
      <rPr>
        <b/>
        <u/>
        <sz val="11"/>
        <color theme="1"/>
        <rFont val="Arial"/>
        <family val="2"/>
      </rPr>
      <t>Forma Listado de Asistencia de fecha 16 de junio de 2023</t>
    </r>
    <r>
      <rPr>
        <sz val="11"/>
        <color theme="1"/>
        <rFont val="Arial"/>
        <family val="2"/>
      </rPr>
      <t>, al someter la discusión de la documentación que soporta el presente comité de compras, el comité de seguimiento NO APRUEBA, el comité de compras realizado con fecha 25/05/2023 del proyecto S-CAL-010 SIDRA 2014, dado que presenta, incumplimiento de requisitos en el número de cotizaciones y por diferencias en características del ganado cotizado frente al plan de inversión, incumplimiento de requisitos. De acuerdo con el instructivo el acta debe indicar sitio de reunión, incorporar registro fotográfico, incumplimiento de requisitos. El comité de compras presentó y validó en el numeral 5 del acta de comité solo 2 de 3 cotizaciones establecidas en el Instructivo vigente, queda pendiente de subsanación por parte de la Equipo Técnico Operativo  junto con  los beneficiarios.
 Se evidencia el incumplimiento de los tiempos establecidos en el procedimiento ACCTI-P-017 versión 6 del 5 de septiembre del 2022, en cuanto a la actividad   5. Actividad - Realizar comité de seguimiento al comité de compras, a saber 15 días de acuerdo a la tarea planificada esta debió haber surdito antes del 1 de diciembre 2022.
Actualmente se encuentra pendiente de realizar la subsanación del comité de compras por parte de la ETO con las recomendaciones dadas por el comité de seguimiento  en el acta de comité de seguimiento de fecha 16/06/2023..</t>
    </r>
  </si>
  <si>
    <t>Se observa acta de gestiones administrativas pago a proveedores de fecha  26 de septiembre de 2019, con registro fotográfico de los cheques y las actividades realizadas de conformidad con el instructivo.</t>
  </si>
  <si>
    <t>Se observa acta de gestión administrativa del pago d cheques a los proveedores seleccionados en el comité de compras de fecha 16 de agosto de 2018, no obstante, no se observa registro fotográfico de los cheques.</t>
  </si>
  <si>
    <t>En cuanto a las disposiciones del Instructivo ACCTI-I-003 Versión 5 del 30 de julio de 2019, numeral 7.12.1. Pago a proveedores tenemos que “Los desembolsos se realizarán conforme a lo establecido en el Plan de Compras y se cancelarán a través de cheques de gerencia a nombre de los proveedores dentro de la misma sucursal bancaria. En estos casos el titular de la cuenta deberá retirar los recursos de manera conjunta con el Líder de la UGT, previa aprobación del Comité de Compras por el Comité de Seguimiento.
Así mismo dentro de este numeral se encuentra el Parágrafo 1. “Cuando el tipo de bien o servicio no se pueda entregar al instante del pago y requiera un tiempo adicional para la entrega (por ejemplo: animales, materia vegetal plántulas etc.), lo que implique que se deban realizar la cancelación en más de un pago, se deberá suscribir un contrato de suministro de bienes y/o servicios entre el proveedor y el (los) beneficiario(s), en el cual quede plasmado el valor del pago inicial, que no debe exceder el 50% y la fecha de entrega del bien o servicio a conformidad en el predio, la cual quedará soportada con el formato ACCTI-F-014 Acta de Entrega y Recibo a Satisfacción de Bienes y Servicios, para que se apruebe el pago del excedente al proveedor, de acuerdo con lo observado, se evidencia el incumplimiento del instructivo, dado que no suscribió un contrato de suministro de bienes y/o servicios entre el proveedor y el (los) beneficiario(s), para la construcción del beneficiadero de café ni para la construcción del galpón, ni para la entrega de las gallinas ponedoras.
En estos casos el Comité aprobará el total del pago, pero dividido en la cantidad cheques de gerencia como cantidad de pagos se haya acordado. Los cheques necesarios para efectuar el pago total de la compra estarán bajo la custodia del Líder de la UGT que es funcionario delegado de la ANT para el manejo conjunto de la cuenta bancaria., se evidencia que los cheques de gerencia en cuanto a la construcción de las obras del galpón y del beneficiadero por valor de $22.793.500 quedaron en manos de la líder del proyecto productivo señora Myriam Stela Cadena y no del Líder de la UGT incumpliendo las disposiciones del Instructivo ACCTI-I-003 Versión 5 del 30 de julio de 2019, numeral 7.12.1. Pago a proveedores.</t>
  </si>
  <si>
    <t xml:space="preserve">Se evidencia  ACCTI-F-014 Forma acta de entrega y recibo a satisfacción de bienes y servicios de fecha 24/11/2021, sin  registro fotográfico de la entrega a satisfacción de los productos adquiridos al proveedor AGROSIEMBRA SERVICIOS AGRONOMICOS SAS - NIT: 901411276-8: el cual fue pagado con  Cheque número: 0617339  por  valor $ 17.246.534 el 24 de noviembre del 2021 .
No se evidencia  la factura de venta del proveedor AGROSIEMBRA SERVICIOS AGRONOMICOS SAS - NIT: 901411276-8: por valor $ 17.246.534, se observa que se legalizo la venta con  Numero de cotización CTAG 158  de fecha 25 de noviembre del 2021, para legalizar la compra.
El proveedor no entrego  factura de venta como persona jurídica,  se observa en el RUT que  fue presentado en la cotización  la responsabilidad N. 52 - Facturador electrónico y la responsabilidad  48 - Impuesto sobre las ventas - IVA , así mismo, se observa que, este proveedor cobro IVA del 19% por valor de 1.795.428 y IVA del 5% por valor de 32.905  total de IVA  descontado al proyecto  $1.828.333, idea acuerdo con esto,  se evidencia el incumpliendo  del instructivo  ACCTI-003 versión 5, numeral 7.12.2. Legalización de las compras autorizadas, Proveedores Régimen Común - Requisitos de las Facturas: Las personas jurídicas y naturales, responsables del impuesto a las ventas, deben expedir documentos que reúnan las siguientes características:  Estar denominada como “Factura de Venta”, Llevar un número consecutivo, Nombrar la Resolución de autorización de la numeración de la facturación expedida por la DIAN con vigencia no mayor a 2 años.
En consecuencia de lo anterior, es importante mencionar que, la factura es la prueba de que hemos adquirido un producto o servicio, y, por tanto, el vendedor o prestador de servicios tiene la obligación de expedir la factura, si el vendedor se niega a dar la factura, el cliente puede tomar acciones como no recibir lo comprado y exigir la devolución del dinero,  también puede optar por denunciar o reportar a la Dian al proveedor que no le entrega factura, puesto que está incurriendo en un hecho irregular, esto es válido siempre que el vendedor esté obligado a expedir la factura, como lo es el proveedor  AGROSIEMBRA SERVICIOS AGRONOMICOS SAS persona jurídica, quien recibió el dinero el día 24 de noviembre del 2021 y legaliza la venta con una cotización   por  valor $ 17.246.534 , adicional  cobra  IVA generado en la compra por valor de   $1.828.333. 
Por otro lado, y conforme a las disposiciones del artículo 615 del Estatuto Tributario sobre la obligación de expedir factura, la ley establece que aquellos que tengan la calidad de comerciantes, ejerzan profesiones liberales o presten servicios inherentes a estas, o enajenen bienes producto de actividades agrícolas o ganaderas, están obligados a expedir factura en el momento en el cual el ingreso se realice fiscalmente.
</t>
  </si>
  <si>
    <r>
      <t xml:space="preserve">De acuerdo con las actividades impartidas en el instructivo y procedimiento activo para los días que se ejecutaron los recursos se observa,  que para la actividad “Dejar constancia del recibo a satisfacción de bienes y servicios”, según soportes documentales físicos del expediente y del aplicativo SIT modulo SIDRA, el equipo auditor observa que están incompletos y no cumplen con los requisitos, ni los tiempos previstos, por consiguiente se ve afectada la trazabilidad documental en la ejecución de los recursos del proyecto productivo, el cierre técnico y financiero, incluido el cierre de la cuenta bancaria de manejo controlado donde fueron depositados los recursos del dicho rubro en cumplimiento con la resolución de materialización del subsidio, dado que, no se observan los siguientes documentos indicados en el instructivo y el procedimiento:
* Pago a proveedores (Sin Acta y registro fotográfico)
* Recibo a satisfacción de bienes y servicios (forma ACCTI-F-014) insumos agrícolas y plántulas vegetales proveedor BPAGRO ($61,250,500) con factura del 15 de agosto de 2019, (sin registro fotográfico de la entrega). 
*Recibo a satisfacción de bienes y servicios (forma ACCTI-F-014) de los recursos para construcción de galpón por valor de ($14,842,500)  y de los recursos para construcción de beneficiadero de café por valor de ($7,951,300), (no existe formato a satisfacción del recibo de los bienes y servicios firmado por los beneficiarios para la construcción de estas obras),  de igual manera se observa que, no existe factura de la legalización de construcción de las dos obras, no obstante, se observa, extractos bancarios emitidos por el banco Av. Villas en los cuales se evidencia  que el primer cheque de gerencia fue cobrado el 29 de julio por valor de 11.396.750 y el segundo cheque por valor de 11.396.750 fue cobrado el día 3 de agosto de 2019. 
*Se evidencia obras pagadas y no construidas por valor total de $22.793.500.
* Se evidencia que aun sin tener los galpones para 150 gallinas ponedoras aprobadas en el plan de compras se entregaron 400 pollas sin tener un sitio para albergar y criar las gallinas, así mismo, no se puede ejecutar el proyecto como estaba estipulado en la formulación, hasta la obtención del producto final - huevos.
* Se observa que los documentos de recibo a satisfacción del proveedor DISCON, por valor de $12.390.000 destinados para la compra de las gallinas ponedoras y de los insumos varios, no presentan la totalidad de requerimientos del procedimiento a saber:
*Sin registro fotográfico de la entrega.
* Incumplimiento en la edad de las aves aprobadas en el plan de compras a saber 150 gallinas ponedoras de 17 semanas, se observa que la factura de venta se encuentra por 400 pollas de 16 semanas versus las entregadas.
* Incumplimiento en la entrega aprobada en el plan de compras en cuanto a 150 bultos de concentrado para gallinas ponedoras, se observa que la factura de venta se entregan 88 bultos de concentrado.
* Incumplimiento en la entrega aprobada en el plan de compras en cuanto a 10 comederos para gallinas ponedoras, se observa que la factura de venta se entrega 14.
* Incumplimiento en la entrega aprobada en el plan de compras en cuanto a 10 bebederos para gallinas ponedoras, se observa que la factura de venta se entrega 9.  
* Incongruencia en las fechas de pago y recibido, dado que el proveedor DISCON responsable del impuesto a las ventas - IVA cobro el cheque de gerencia el día 2 de enero del 2020 y la emisión de las facturas de venta son del 20 de octubre del 2020, 10 meses después de haber cobrado los $12.390.000. 
* Se observan facturas de venta Números CO – 72702 del 16 de julio de 2020 y CO-73440 20 de octubre del 2020 correspondientes al proveedor DISCON responsable del impuesto a las ventas – IVA, discriminado el IVA del 5% al concentrado, comederos y bebederos, en el plan de compras y en las cotizaciones no se tuvo en cuenta el IVA de estos productos. 
En consecuencia de lo anterior, es importante mencionar que,  la factura es la prueba de que hemos adquirido un producto o servicio, y, por tanto, el vendedor o prestador de servicios tiene la obligación de expedir la factura, si el vendedor se niega a dar la factura, el cliente puede tomar acciones como no recibir lo comprado y exigir la devolución del dinero,  también puede optar por denunciar o reportar a la Dian al proveedor que no le entrega factura, puesto que está incurriendo en un hecho irregular, esto es válido siempre que el vendedor esté obligado a expedir la factura, como lo es </t>
    </r>
    <r>
      <rPr>
        <b/>
        <u/>
        <sz val="11"/>
        <color theme="1"/>
        <rFont val="Arial"/>
        <family val="2"/>
      </rPr>
      <t xml:space="preserve">el proveedor DISCON quien recibió el dinero el día 2 de enero del 2020 y la emisión de las facturas de venta son del 20 de octubre del 2020, 10 meses después de haber cobrado los $12.390.000. </t>
    </r>
    <r>
      <rPr>
        <sz val="11"/>
        <color theme="1"/>
        <rFont val="Arial"/>
        <family val="2"/>
      </rPr>
      <t xml:space="preserve">
Por otro lado, y conforme a las disposiciones del artículo 615 del Estatuto Tributario sobre la obligación de expedir factura, la ley establece que aquellos que tengan la calidad de comerciantes, ejerzan profesiones liberales o presten servicios inherentes a estas, o enajenen bienes producto de actividades agrícolas o ganaderas, están obligados a expedir factura en el momento en el cual el ingreso se realice fiscalmente.
</t>
    </r>
  </si>
  <si>
    <r>
      <t xml:space="preserve">Se evidencia el formato ACCTI-F-014 acta de entrega y recibo a satisfacción de bienes y servicios de fecha </t>
    </r>
    <r>
      <rPr>
        <b/>
        <sz val="11"/>
        <color theme="1"/>
        <rFont val="Arial"/>
        <family val="2"/>
      </rPr>
      <t xml:space="preserve">12/10/2022, </t>
    </r>
    <r>
      <rPr>
        <sz val="11"/>
        <color theme="1"/>
        <rFont val="Arial"/>
        <family val="2"/>
      </rPr>
      <t>debidamente firmado por la beneficiaria, registro fotográfico, relación de las compras y valor, guía de movilización del ganado.</t>
    </r>
  </si>
  <si>
    <t>Se observan los siguientes documentos para el cierre técnico y financiero:
1.1 Extracto bancario: con fecha 28-03-2022, evidencia que el saldo de la cuenta de manejo conjunto cuyo
titular es la beneficiaria Gelsy Cano Antury, con cédula No. 40.600.494, quedó en cero pesos.
1.2 La certificación bancaria de la cuenta individual de Ahorro de manejo conjunto No. 412992781, de la
entidad Banco Comercial “AV VILLAS” cuyo titular es la beneficiaria Gelsy Cano Antury, condición del
manejo conjunto con el Líder Daniel Enrique Sinnig Cuidado funcionario de la ANT, fecha de apertura 27-
04-2021 y fecha de cierre de 01-02-2022, firmada por el director de oficina Neiva.
1.3 Control de saldos ACCTI-F-016, con fecha de 22-02-2022 elaborado por la profesional Esperanza
Medina Arias. Evidencia los respectivos ingresos a la cuenta desde el 26-07-2021 y conceptúa los diferentes
egresos, los intereses generados y los costos financieros de la cuenta de manejo conjunto durante su
manejo, hasta el día de cierre.
• 1.4 Cierre técnico y financiero del proyecto ACCTI-F-017, con fecha del 22-02-2022 elaborado por el (la)
profesional(es) Esperanza Medina Arias en calidad de Equipo Técnico y Operativo (ETO) de la UGT Amazonía, está diligenciado acorde a la información del proyecto y las diferentes actividades realizadas
para la ejecución de los recursos del proyecto productivo por parte de la ANT, con sus respectivos soportes
según corresponda a la versión del instructivo vigente al momento de su ejecución.</t>
  </si>
  <si>
    <t>Actividad planificada para finalización a más tardar el 8/02/2023.
Se observa ACCTI-F-016 forma control de saldos del 16/12/2022, con extracto bancario del mismo día, con saldo disponible en la cuenta conjunta   de cero pesos, así mismo, se observa ACCTI-F-017 forma cierre técnico y financiero del 28/02/2023, de igual manera certificación de cierre de la cuenta conjunta de fecha 20/02/2023.  
Se  evidencia incumplimiento  de la actividad  8. Tramitar insumos de cierre técnico y financiero etapa de apoyo implementación del proyecto productivo subsidio SIT, SIDRA y SIRA, de acuerdo a los tiempos establecidos del procedimiento ACCTI-P-017 Versión 6 del 2/09/2022, el cual indica que después de realizar los tramites correspondientes  del pago a los proveedores   son 10 días hábiles para realizar el  cierre técnico y financiero  en el formato  ACCTI-F-017 , se observa que han transcurrieron   14 días hábiles después de realizarse  la actividad del  pago a los proveedores .</t>
  </si>
  <si>
    <t>Se evidencia que a la fecha de evaluación 8/05/2023 no se ha realizado el comité de seguimiento para la validación de insumos de cierre del proyecto, el equipo auditor evidencia que se encuentran  todos los insumos necesarios para el cierre técnico y financiero etapa de apoyo implementación del proyecto productivo subsidio SIT, SIDRA y SIRA.
En consecuencia de lo anterior, la oficina de control interno evidencia incumplimiento en los tiempos del procedimiento ACCTI-P-017 Versión 6 del 2/09/2022, el cual indica que después de realizar los tramites correspondientes para realizar el cierre técnico y financiero son 3 días para realizar el comité de seguimiento, se observa que han transcurrido 47 días hábiles después de realizarse el ACCTI-F-017 forma cierre técnico y financiero el día 23/02/2023.</t>
  </si>
  <si>
    <t>Actividad planificada para finalización a más tardar el 13/02/2023.
El equipo auditor observa que a la fecha de evaluación 23/06/2023 no se ha realizado el comité de seguimiento para la validación de insumos de cierre del proyecto, el equipo auditor evidencia que se encuentran  todos los insumos necesarios para el cierre técnico y financiero etapa de apoyo implementación del proyecto productivo subsidio SIT, SIDRA y SIRA.
En consecuencia de lo anterior, la oficina de control interno evidencia incumplimiento en los tiempos del procedimiento ACCTI-P-017 Versión 6 del 2/09/2022, el cual indica que después de realizar los tramites correspondientes para realizar el cierre técnico y financiero son 3 días para realizar el comité de seguimiento, se observa que han transcurrido 48 días hábiles después de realizarse el ACCTI-F-017 forma cierre técnico y financiero el día 28/02/2023.</t>
  </si>
  <si>
    <t>1. La oficina de control interno evidencia incumplimiento en los tiempos del procedimiento ACCTI-P-017 Versión 6 del 2/09/2022, actividad 9 "Realizar comité de seguimiento para validación de insumos de cierre del proyecto" el cual indica que después de realizar los tramites correspondientes para realizar el cierre técnico y financiero son 3 días para realizar el comité de seguimiento, se observa que han transcurrido 47 días hábiles después de realizarse el ACCTI-F-017 forma cierre técnico y financiero el día 23/02/2023 a la fecha de evaluación, a saber 8/05/2023.
2. No se evidenciaron los formatos INTI-F-008 FORMA PARA ELABORACIÓN ACTA DE REUNIÓN y INTI-F- 009 FORMA LISTADO DE ASISTENCIA, en la visita de seguimiento realizada el 21 de febrero de 2023 incumpliendo el procedimiento ACCTI-P-017 Versión 5 y el instructivo   ACCTI-I-003 versión 6  “ COMITE DE SEGUIMIENTO” … Parágrafo 1. En los casos en los que se requiera hacer seguimiento y acompañamiento a la materialización del subsidio, durante el desarrollo de las actividades del procedimiento etapa proyecto productivo, la SATZF podrá delegar esta función en cualquiera de los integrantes del Comité de Seguimiento. En estos casos el resultado de la visita de seguimiento deberá reflejarse mediante la forma ACCTI-F-015 - Visita de seguimiento con soporte en formas INTI-F-008 - Acta de Reunión, e INTI-F- 009 - Listado de asistencia.</t>
  </si>
  <si>
    <t xml:space="preserve">1. No es posible establecer el cumplimiento del tiempo fijado para la ejecución de la tarea N. 2 "Estructurar participativamente el proyecto productivo y elaborar el plan de inversión y de pagos", toda vez que, no se dispone de una traza de una fecha exacta en la que inicie esta actividad una vez  desembolsados los recursos de apoyo a la implementación del proyecto productivo en la cuenta individual de manejo conjunto inician las actividades contempladas en el Instructivo para la materialización de apoyo a la implementación del proyecto productivo del subsidio de tierras, ACCTI-I-003 vs  6.
2. Se  evidencia incumplimiento  de la actividad  8. Tramitar insumos de cierre técnico y financiero etapa de apoyo implementación del proyecto productivo subsidio SIT, SIDRA y SIRA, de acuerdo a los tiempos establecidos del procedimiento ACCTI-P-017 Versión 6 del 2/09/2022, el cual indica que después de realizar los tramites correspondientes  del pago a los proveedores   son 10 días hábiles para realizar el  cierre técnico y financiero  en el formato  ACCTI-F-017 , se observa que han transcurrieron   14 días hábiles después de realizarse  la actividad del  pago a los proveedores .
3. El equipo auditor observa que a la fecha de evaluación 23/06/2023 no se ha realizado el comité de seguimiento para la validación de insumos de cierre del proyecto, el equipo auditor evidencia que se encuentran  todos los insumos necesarios para el cierre técnico y financiero etapa de apoyo implementación del proyecto productivo subsidio SIT, SIDRA y SIRA. Se evidencia incumplimiento en los tiempos del procedimiento ACCTI-P-017 Versión 6 del 2/09/2022, el cual indica que después de realizar los tramites correspondientes para realizar el cierre técnico y financiero son 3 días para realizar el comité de seguimiento, se observa que han transcurrido 75 días hábiles después de realizarse el ACCTI-F-017 forma cierre técnico y financiero el día 28/02/2023.
</t>
  </si>
  <si>
    <t xml:space="preserve">Se evidencia  el formato  INTI-F-008 Acta de Reunión,   Comité de Seguimiento por la SATZF de  fecha 10/02/2022,  con el fin  de validar los documentos que soportan el cierre técnico y financiero del proyecto S-ARA016 SIDRA 2014.ejecutado por la ANT,  el cual fue materializado en su totalidad bajo los procedimientos vigentes, situación que conlleva a dar por sentado el cierre del expediente del proyecto y aprobar el archivo del mismo. 
Se evidencia que el comité de seguimiento realiza el cierre técnico y financiero del proyecto sin verificar que No existe factura  de venta  del proveedor AGROSIEMBRA SERVICIOS AGRONOMICOS SAS - NIT: 901411276-8: el cual fue pagado con  Cheque número: 0617339  por  valor $ 17.246.534 el 24 de noviembre del 2021,  aun cuando esta obligado a expedir factura electrónica, así mismo, se observa que este proveedor cobro IVA del 19% por valor de 1.795.428 y IVA del 5% por valor de 32.905  total de IVA  descontado al proyecto  $1.828.333.
</t>
  </si>
  <si>
    <t xml:space="preserve"> Se observa que  el 15/02/2022  se realizo visita de seguimiento, se observa el formato  ACCTI-F-015 Forma visita a predio de seguimiento, se recomienda realizar los seguimientos dejando unos meses de implementado el proyecto dado que los recursos se ejecutaron el 1 de febrero del 2022,  dejando tan solo 15 días para el seguimiento. El documento en físico de la visita de seguimiento se encuentra borroso
Por otro lado se observa incumplimiento en el diligenciamiento de  los formatos INTI-F-008 FORMA PARA ELABORACIÓN ACTA DE REUNIÓN y INTI-F- 009 FORMA LISTADO DE ASISTENCIA, los cuales deben reposar en el expediente físico y digital según las normas de gestión documental de la ANT, control de calidad que permite minimizar potenciales riesgos de corrupción frente a la manipulación de información en beneficio particular o de terceros, que en caso de llegase a detectar se deberá notificar a la Oficina de Inspección de Tierras y potencial riesgo de gestión asociado a materializar un subsidio que no cumpla con los requisitos establecidos.
</t>
  </si>
  <si>
    <r>
      <rPr>
        <b/>
        <u/>
        <sz val="11"/>
        <color theme="1"/>
        <rFont val="Arial"/>
        <family val="2"/>
      </rPr>
      <t xml:space="preserve"> Se observa el formato ACCTI-F-015 Forma visita a predio de seguimiento del 31/03/2022, al comité de compras realizado el 25 de julio del 2019 y aprobado por el comité de seguimiento SATZF ese mismo día,</t>
    </r>
    <r>
      <rPr>
        <u/>
        <sz val="11"/>
        <color theme="1"/>
        <rFont val="Arial"/>
        <family val="2"/>
      </rPr>
      <t xml:space="preserve"> </t>
    </r>
    <r>
      <rPr>
        <sz val="11"/>
        <color theme="1"/>
        <rFont val="Arial"/>
        <family val="2"/>
      </rPr>
      <t xml:space="preserve">en la cual SE EVIDENCIA ABANDONO TOTAL DEL PREDIO E INCUMPLIMIENTO EN LAS INVERSIONES Y OBRAS ADQUIRIDAS CON EL COMITE DE COMPRAS DE AGOSTO DE 2019, SOLICITANDOSE POR TANTO DAR INICIO AL PROCESO DE APLICACIÓN DE LA CONDICION RESOLUTORIA.
Se observa respuesta por parte del líder de la UGT mediante memorando N. 20227500287993 del 22 de septiembre del 2022, (…) “Para comienzos del año 2020 no fue posible hacer la visita al predio para constatación de las inversiones realizadas en el comité de compras, por trámites para las comisiones y a partir de marzo se inició la pandemia congelándose el proceso durante los años 2020 y 2021. Una vez normalizada la situación de salud, ya para el mes de marzo de 2022 se efectúa visita al predio para constatación de las inversiones, comprobándose que el proyecto avícola no se desarrolló en la finca ubicada en el municipio de Buesaco, sino de acuerdo a los mismos beneficiarios en su casa de habitación en el municipio de Córdoba, que es donde viven, como tampoco efectuaron las obras programadas, visita en la cual la señora Myriam Estela Cadena, reconoció que desvió los recursos de las obras, además que se evidenció el abandono total de la finca, siendo una de las causales para iniciar la condición resolutoria, recomendándose iniciar el proceso, dándose apertura al auto preliminar No.20227500039839 del 31 de mayo de 2022.”.
La oficina de Control Interno evidencia que se realizó entrega de bienes a satisfacción  de los productos o servicios relacionados del proveedor BPAGRO el día 15 del mes de agosto del año 2019, por valor de SESENTA Y UN MILLONES DOSCIENTOS CINCUENTA MIL PESOS ($61.250.000), insumos agrícolas y plántulas vegetales proveedor BPAGRO ($61,250,500) con factura de venta del 15 de agosto de 2019, (sin registro fotográfico de la entrega de los insumos agrícolas, de las 10.000 plantas de café procedente de vivero certificado por el ICA, de las 500 plantas de aguacate injerto proveniente de vivero certificado por el ICA libre de plagas o enfermedades y de las 600 plantas granadilla planta procedente de vivero certificado libre de plagas o enfermedades.) en consecuencia de las debilidades encontradas de fecha 15/08/2019 en el acta de entrega firmado por los beneficiarios, se observa el incumplimiento del instructivo ACCTI-I-003 Versión 4 del 31 de julio de 2018 en cuanto al numeral  16. VISITA DE SEGUIMIENTO AL PLAN DE INVERSIÓN (…) El Equipo Técnico y Operativo realizará el seguimiento al Plan de Inversión del proyecto productivo a través de vistas de campo en donde se adelanta el proyecto y realizará reuniones de trabajo con los beneficiarios para verificar la ejecución física y financiera. El número de visitas de campo dependerá de la naturaleza del proyecto: transitorio, mediano plazo o largo plazo y la orientación del plan de inversión. El objetivo del seguimiento al plan de inversión es consolidar el estado de avance de la ejecución de los proyectos, conforme al plan de inversión y cronograma de ejecución, para constatar el manejo técnico y financiero de los recursos. El profesional del Equipo Técnico y Operativo se asegurará que los beneficiarios presenten los respectivos comprobantes de gastos realizados de acuerdo al Plan de Inversión y Plan de Compras, soportados mediante facturas o cuentas de cobro que cumplan todos los requisitos legales, donde se especifiquen de manera clara los bienes o servicios adquiridos, cantidad, unidad de medida, valor unitario, valor total y fechas de entrega. Adicionalmente, deberá verificar que los insumos, materiales, equipos, instalaciones construidas o entregadas como contrapartida, sean utilizadas exclusivamente en el desarrollo del proyecto, en los términos y condiciones aprobadas.
Así mismo,  los recursos para construcción de galpón por valor de ($14,842,500)  y los recursos para construcción de beneficiadero de café por valor de ($7,951,300),  de los cuales no existe formato a satisfacción del recibo de los bienes y servicios firmado por los beneficiarios y de los cuales no existen facturas de la legalización de construcción de las dos obras y que de conformidad con los extractos bancarios emitidos por el banco Av. Villas, el primer cheque de gerencia fue cobrado el 29 de julio por valor de 11.396.750 y el segundo cheque por valor de 11.396.750 fue cobrado el día 3 de agosto de 2019, se observa el incumplimiento del instructivo ACCTI-I-003 Versión 4 del 31 de julio de 2018  por parte del equipo Equipo Técnico y Operativo en cuanto a la Legalización de las compras autorizadas (…) “Después de haber efectuado la compra y/o adquisición de elementos y/o servicios, los beneficiarios deben entregar al designado del Equipo Técnico y Operativo las respectivas facturas y/o cuentas de cobro, expedidas por los proveedores dentro de los siguientes quince (15) días hábiles posteriores al pago o desembolso, con el formato entrega de bienes y servicios recibo a satisfacción como soportes en el expediente de cada proyecto y el formato plan de inversión actualizado, en este sentido, el equipo Técnico debió haber realizado la visita de seguimiento al predio debido a los incumplimientos de las entregas de las facturas y o cuentas de cobro y el recibo a satisfacción por parte de los beneficiarios.
Finalmente, se evidencia que el proveedor DISCON cobro el cheque de gerencia el día 2 de enero del 2020 correspondiente a la compra de las gallinas ponedoras y al alimento para estas, la emisión de las facturas de venta son del 20 de octubre del 2020, 10 meses después de haber cobrado los $12.390.000, se observa el incumplimiento del instructivo ACCTI-I-003 Versión 4 del 31 de julio de 2018 por parte del Equipo Técnico y Operativo en cuanto a la Legalización de las compras autorizadas, expedidas por los proveedores dentro de los siguientes quince (15) días hábiles posteriores al pago o desembolso, con el formato entrega de bienes y servicios recibo a satisfacción como soportes en el expediente de cada proyecto y el formato plan de inversión actualizado, en este sentido, el equipo Técnico debió haber realizado la visita de seguimiento al predio debido a los incumplimientos de las entregas de las facturas y o cuentas de cobro y el recibo a satisfacción por parte de los beneficiarios.
Por otro lado se evidencia que desde el 29 de julio de 2019 al 1 de marzo 2020 (mes en el que el Gobierno Nacional impuso restricciones con ocasión de la pandemia) se cuentan ocho meses, tiempo que puedo ser considerado como oportuno para haber realizado la mencionada visita, dado que existían agravantes como que a esa fecha no se tenían los recibos a satisfacción firmados por los beneficiarios, las facturas de ventas de legalización por parte de los proveedores, así mismo, había quedado pendiente de verificación la  ejecución  de los recursos para construcción de galpón por valor de ($14,842,500)  y de los recursos para construcción de beneficiadero de café por valor de ($7,951,300) y la entrega de las gallinas ponedoras y de su alimento. Por esto y por lo relatado anteriormente se evidencia incumplimiento de Instructivo ACCTI-I-003 Versión 4 del 31 de julio de 2018 numeral 7.12.1. Identificación de casos para visita de campo y al Instructivo ACCTI-I-003 Versión 5 del 30 de julio de 2019, numeral 7.15. SEGUIMIENTO A LA MATERIALIZACIÓN DEL SUBSIDIO. 
</t>
    </r>
  </si>
  <si>
    <t>1. Se observa que, los soportes de las cotizaciones no cumplen con los requisitos mínimos de las cotizaciones de los semovientes, dado que, no se relaciona la característica técnica de la edad de las novillas, tal como se indica en el numeral 7.11. COMITÉ DE COMPRAS Instructivo ACCTI-I-003-V5 del 30/07/2019.
2, Se observa que el comité de seguimiento aprobó el comité de compras sin verificar que las cotizaciones seleccionadas de los semovientes no cumplían  con los requisitos mínimos de acuerdo con el instructivo,  Incumpliendo con el instructivo ACCTI-003 versión 5, numeral 7.7 “Comité de Seguimiento”, cuyo objetivo es velar por el cumplimiento de cada una de las etapas del apoyo a la implementación del proyecto productivo, en términos de transparencia y legalidad.
3.No se evidenció acta de gestión administrativa de pagos a proveedores, incumpliendo con el instructivo  ACCTI-I-003 versión 5 "7.12.1 pago a proveedores", debido que se observó retiro en efectivo de acuerdo con extractos bancarios, el instructivo especifica que los pagos se cancelarán a través de cheques de gerencia a nombre de los proveedores dentro de la misma sucursal bancaria.
4.se evidencia cuenta de cobro de 10 Novillas realizada por el señor WILSON PEÑARANDA QUINTERO identificado con cedula  6.795.818, por valor de $ 20.250.000,  con incongruencias en la firma, ya que esta es diferente a la registrada  en la  cotización y  en el Registro único de vacunación.
5.No se evidenció visita de campo, a la fecha de la auditoria para efectuar seguimiento al cumplimiento de los beneficiarios (3 familias) y verificar la condición resolutoria, incumpliendo con el ACCTI-I-003 versión 5 numeral 7.15 ”Seguimiento a la materialización de subsidios”, en donde, el propósito de esta actividad, es verificar y validar el correcto avance en la ejecución del proyecto productivo desde la realización del diagnóstico hasta su cierre técnico y financiero, así como, verificar la debida explotación del predio según los lineamientos normativos a que refiere la Ley 160 de 1994 en su Artículo 25, y el Decreto Ley 902 del 2017.
En consecuencia de lo observado por el equipo auditor, se recomienda realizar visita de seguimiento a la ejecución del proyecto y explotación del predio.</t>
  </si>
  <si>
    <t>1. Se evidencia  ACCTI-F-014 Forma acta de entrega y recibo a satisfacción de bienes y servicios de fecha 24/11/2021, sin  registro fotográfico de la entrega a satisfacción de los productos adquiridos al proveedor AGROSIEMBRA SERVICIOS AGRONOMICOS SAS - NIT: 901411276-8: el cual fue pagado con  Cheque número: 0617339  por  valor $ 17.246.534 el 24 de noviembre del 2021 , el proveedor no entrego  factura de venta como persona jurídica aun cuando esta obligado a expedir factura electrónica, así mismo, se observa que este proveedor cobro IVA del 19% por valor de 1.795.428 y IVA del 5% por valor de 32.905  total de IVA  descontado al proyecto  $1.828.333, incumpliendo  con el instructivo  ACCTI-003 versión 5, numeral 7.12.2. Legalización de las compras autorizadas, Proveedores Régimen Común - Requisitos de las Facturas: Las personas jurídicas y naturales, responsables del impuesto a las ventas, deben expedir documentos que reúnan las siguientes
características:  Estar denominada como “Factura de Venta”, Llevar un número consecutivo, Nombrar la Resolución de autorización de la numeración de la facturación expedida por la DIAN con vigencia no mayor a 2 años.
2. No se evidencia  la factura de venta del proveedor AGROSIEMBRA SERVICIOS AGRONOMICOS SAS - NIT: 901411276-8: por valor $ 17.246.534, se observa que se legalizo la venta con  Numero de cotización CTAG 158  de fecha 25 de noviembre del 2021,para legalizar la compra.
3.Se evidencia que el comité de seguimiento realiza el cierre técnico y financiero del proyecto sin verificar que No existe factura  de venta  del proveedor AGROSIEMBRA SERVICIOS AGRONOMICOS SAS - NIT: 901411276-8: el cual fue pagado con  Cheque número: 0617339  por  valor $ 17.246.534 el 24 de noviembre del 2021,  aun cuando esta obligado a expedir factura electrónica, así mismo, se observa que este proveedor cobro IVA del 19% por valor de 1.795.428 y IVA del 5% por valor de 32.905  total de IVA  descontado al proyecto  $1.828.333,  Incumpliendo con el instructivo ACCTI-003 versión 5, numeral 7.7 “Comité de Seguimiento”, cuyo objetivo es velar por el cumplimiento de cada una de las etapas del apoyo a la implementación del proyecto productivo, en términos de transparencia y legalidad.
4.No se evidenció visita de campo, a la fecha de la auditoria para efectuar seguimiento al cumplimiento de los beneficiarios (2 familias) y verificar la condición resolutoria, incumpliendo con el ACCTI-I-003 versión 5 numeral 7.15 ”Seguimiento a la materialización de subsidios”, en donde, el propósito de esta actividad, es verificar y validar el correcto avance en la ejecución del proyecto productivo desde la realización del diagnóstico hasta su cierre técnico y financiero, así como, verificar la debida explotación del predio según los lineamientos normativos a que refiere la Ley 160 de 1994 en su Artículo 25, y el Decreto Ley 902 del 2017, dado que, existen incumplimientos en los documentos de recibo a satisfacción del proveedor   AGROSIEMBRA SERVICIOS AGRONOMICOS SAS - NIT: 901411276-8, por valor de $$ 17.246.534 destinados para la compra de productos agrícolas,  herramientas y equipos  e insumos varios, los cuales no presentan la totalidad de los requerimientos del procedimiento e instructivo a saber: Sin registro fotográfico de la entrega de los productos pagados  en el ACCTI-F-014 Forma acta de entrega y recibo a satisfacción de bienes y servicios y  No existe factura de Venta para la legalización .</t>
  </si>
  <si>
    <t xml:space="preserve">1. Los soportes de las cotizaciones no cumplen con los requisitos en el ACCTI-I-003 V4 para las cotizaciones de las especies menores  (cerdos y gallinas) no se evidencia el registro de vacunación del ICA  la ficha técnica con las características de los animales respecto a la calidad y condiciones versus los requerimientos del proyecto para ser verificados al momento de la entrega. 
2.Se evidencia que el comité de seguimiento APRUEBA, el comité de compras realizado con fecha 16/07/2018 del proyecto S-COR-003 SIDRA 2015, sin embargo, se observa que el comité de seguimiento aprobó el comité de compras sin verificar que las cotizaciones seleccionadas de las especies menores (cerdos y gallinas) sin tener en cuenta que no se aportó a la cotización  el registro de vacunación del ICA, ni  la ficha técnica con las características de los animales respecto a la calidad y condiciones versus los requerimientos del proyecto para ser verificados al momento de la entrega, Incumpliendo con el instructivo ACCTI-003 versión 4, numeral 12 Comité de seguimiento.
3. No se evidencia Recibo a satisfacción de bienes y servicios (forma ACCTI-F-014) para la compra de 24 vacas paridas con crías de 3 a 4 meses proveedor Robinson Mora Macea por valor de ($48.000.000)  no existe registro fotográfico de la entrega), así mismo, se evidencia que no existe  factura de venta o cuenta de cobro.
4. No se evidencia Recibo a satisfacción de bienes y servicios (forma ACCTI-F-014) para compra de insumos para ganadería por valor de ($4.094.644) no existe registro fotográfico de la entrega).
5. Por otro lado, se observa  los  Recibos a satisfacción de bienes y servicios para la compra de 432 pollas de levante por valor de ($16.631.468), compra de herramientas por ($19.005.900) compra de semillas y abonos de ají por ($1.397.500) correspondiente al proveedor Agro Parcelas S.A.S todos sin registro fotográfico de la entrega, compra de materiales para la construcción de porquerizas proveedor Materiales la economía (6.713.400), sin registro fotográfico,  compra de 60 cerdos de 45 días de nacidos proveedor Alfonso David Somayor (7.800.000) sin registro fotográfico, compra para alimentos de cerdos proveedor Nutricampo Ltda. (15.890.000) 
6. Construcción de porquerizas  y de corrales para gallinas, cercas y sostenimiento de praderas para el manejo del ganado por valor de (14.390.000) proveedor JOSE TOMAS BUENO VILLAMIZAR sin registro fotográfico de las obras construidas y sin factura de venta o cuenta de cobro
7. Se evidencia que el comité de seguimiento realiza el cierre técnico y financiero del proyecto sin verificar que No existe factura  de venta o cuenta de cobro  del proveedor Robinson Mora Macea por valor de ($48.000.000)  para la compra de 24 vacas paridas con crías de 3 a 4 meses, No se evidencia Recibo a satisfacción de bienes y servicios (forma ACCTI-F-014) de la entrega de los bovinos firmado por los beneficiarios, de igual manera no existe registro fotográfico de que hubo una entrega.  
8.No existe cuenta de cobro o factura de venta de la Construcción de porquerizas y de corrales para gallinas, cercas y sostenimiento de praderas para el manejo del ganado por valor de (14.390.000) proveedor JOSE TOMAS BUENO VILLAMIZAR, de igual manera no existe registro fotográfico de las obras construidas. Incumpliendo con el instructivo ACCTI-003 versión 4, numeral 12 “Comité de Seguimiento”, cuyo objetivo es velar por el cumplimiento de cada una de las etapas del apoyo a la implementación del proyecto productivo, en términos de transparencia y legalidad.
9. No se evidencia el formato ACCTI-F-017 forma cierre técnico y financiero, extractos bancarios, ni certificación de cierre del banco Agrario, aun cuando el día 16 y 28 de agosto de 2018 entregaron los cheques a los proveedores seleccionados en el comité de compras, ejecutando todos los recursos del proyecto productivo por valor de $134.742.872.
10. Respecto a los resultados observados, se evidenció el incumplimiento del procedimiento ACCTI-P-017 versión 4 y el instructivo ACCTI-I-003 versión 4, toda vez que, no se observó el debido diligenciamiento de las formas requeridas para soportar la materialización del proyecto productivo, las cuales son un requisito para lograr su cierre técnico y financiero, de igual manera, se observa el  incumplimiento de los tiempos establecidos para esta actividad. 
11. A la fecha de verificación de la auditoria a saber 23 de junio del 2023, no se evidencia que el comité de seguimiento haya realizado alguna gestión tendiente al requerimiento del cierre técnico financiero de este proyecto a la UGT, incumpliendo su objetivo de velar por el cumplimiento de cada una de las etapas del apoyo a la implementación del proyecto productivo, en términos de transparencia y legalidad de conformidad con el instructivo ACCTI-I-003.
12. Se observa comunicación por parte del beneficiario José Bueno Villamizar con numero de radicado 20197400389662 del 25 de abril de 2019, en el cual Informaba el estado de las parcelas adjudicadas en el predio El Marcador y Santa Rosa del Municipio de San José de Ure, donde se indica la venta de dos vacas por situación de violencia e inseguridad, así mismo, se observa respuesta por parte de la SATZF mediante oficio radicado N. 20194100427291 del 5 de junio de 2019, informando que la ANT verificará en terreno el cumplimiento de las 12 familias beneficiarias del subsidio, especialmente con la ejecución de los recursos destinados para apoyar financieramente la implementación del proyecto productivo, así las cosas, se observa visita de seguimiento del 21 de abril del 2022, en la cual no se deja ninguna observación o sugerencia en cuanto la ejecución del proyecto productivo, de igual manera, no se observa registro fotográfico de los bienes, insumos y ganado adquiridos con los recursos del proyecto a saber $134.742.872, aun, cuando existe una comunicación de la venta del ganado, incumpliendo lo establecido en el instructivo ACCTI-I-003 versión 5 numeral  7.15. SEGUIMIENTO A LA MATERIALIZACIÓN DEL SUBSIDIO (…) El propósito de esta actividad, es verificar y validar el correcto avance en la ejecución del proyecto productivo desde la realización del diagnóstico hasta su cierre técnico y financiero, así como, verificar la debida explotación del predio según los lineamientos normativos a que refiere la Ley 160 de 1994 en su Artículo 25, y el Decreto Ley 902 del 2017.)
</t>
  </si>
  <si>
    <t xml:space="preserve">1. Se  evidencia el incumplimiento de la actividad 2 "Formular participativamente el proyecto productivo" y de conformidad con el procedimiento  ACCTI-P-017 Versión 4 del 12 de abril de 2018 y el Instructivo ACCTI-I-003, en cuanto al  diligenciamiento del acta INTI-F-008 FORMA PARA ELABORACION ACTA DE REUNIÓN y INTI-F-009 FORMA LISTADO DE ASISTENCIA,   formas de soporte que son necesarias para evidenciar la correcta construcción  del Plan de Inversión y el Cronograma de actividades que se debe construir con los beneficiarios de manera  participativa.
De acuerdo con la verificación y evaluación al expediente en mención, el equipo auditor evidencia incumplimiento de la Actividad 4 - Realizar el comité de compras, de conformidad con el procedimiento ACCTI-P-017 Versión 4 del 12 de abril de 2018 y el Instructivo ACCTI-I-003, en cuanto a ... "Una vez se determine la mejor opción de compra y de provisión de bienes o servicios, el proveedor será validado y aprobado por el comité y se diligenciará la forma ACCTI-F-013 FORMA PLAN DE COMPRAS, el cual deberá ser aprobado para desembolsos por el Comité de Seguimiento Regional. De esta actividad deberá suscribirse un acta firmada por los asistentes en la que se relacione el tipo de insumo, bien y/ o servicio a adquirir, cantidad, el valor para cada ítem y el proveedor aprobado y el procedimiento aplicado (INTI -F-008 FORMA PARA ELABORAR ACTA REUNIÓN y INTI -F-009 y FORMA LISTADO ASISTENCIA)"
2. Por otro lado, se observa que las cotizaciones no cumplían los Requerimientos de  conformidad con lo dispuesto en el instructivo ACCTI-I-003, la cotización del Proveedor DISCON, de acuerdo con el Rut presentado dentro de sus obligaciones tributarias tiene el Impuesto sobre las Ventas - IVA, se evidencia que en la cotización  por valor de 16.040.000 no Identificaba el IVA de los productos  que dieran lugar  a ello, como lo es el concentrado para gallinas ponedoras, comederos y bebederos de gallinas  con IVA del 5%, aun sin cumplir el requisito en mención, fue seleccionado por el comité por valor de $12.390.000 con cheque de gerencia para pago  el día 2 de septiembre de 2019, de igual manera, se evidencia que dentro de esta cotización se registra el valor y la cantidad de 200 gallinas ponedoras de 17 semanas, de conformidad con el instructivo … “Para cotizaciones y/o compra de bovinos y especies menores, deben tener el respectivo registro de vacunación del ICA, y aportar la ficha técnica con las características de los animales respecto a la calidad y condiciones versus los requerimientos del proyecto para ser verificados al momento de la entrega”, la oficina de control interno evidencia que no se aportó el registro de vacunación del ICA para las especies menores, ni la ficha técnica, incumpliendo los requisitos establecidos en el instructivo.
3. De igual manera, se observa 3 cotizaciones para la construcción de un galpón de gallinas ponedoras área total de 60 metros y para la construcción del beneficiadero, el equipo auditor observa que las 3 cotizaciones se presentan en los mismos formatos cambiando únicamente el valor de los productos y el nombre del proveedor, para la construcción de las obras se seleccionó al proveedor JORGE LUIS GUERRERO por valor de $14.842.500 y $7.951.000 respectivamente.
4.Dentro de las funciones  del comité de seguimiento se encuentra el revisar y autorizar los pagos que solicite el Comité de Compras conforme a los planes de inversión o acta de compras, de acuerdo a esta función impartida en el  Instructivo  ACCTI-I-003, “Durante la sesión del Comité de Seguimiento se debe diligenciar el formato acta de reunión, en donde se consigne el orden del día, las actividades desarrolladas, las decisiones tomadas y los compromisos adquiridos, debidamente firmado por los participantes”,  verificada el acta de comité de compras no se observan estos requisitos registrados en el acta de comité de compras, el equipo auditor evidencia incumplimiento de esta actividad, de igual manera, en el procedimiento ACCTI-P-017 versión 4 del 12-abril-18 indica que “Una vez se determine la mejor opción de compra y de provisión de bienes o servicios, el proveedor será validado y aprobado por el comité y se diligenciará la forma ACCTI-F-013 FORMA PLAN DE COMPRAS, el cual deberá ser aprobado para desembolsos por el Comité de Seguimiento Regional. De ésta actividad deberá suscribirse un acta firmada por los asistentes en la que se relacione el tipo de insumo, bien y/ o servicio a adquirir, cantidad, el valor para cada ítem y el proveedor aprobado y el procedimiento aplicado (INTI -F-008 FORMA PARA ELABORAR ACTA REUNIÓN y INTI -F-009 FORMA LISTADO ASISTENCIA), la Oficina de Control Interno evidencia que en el acta de comité de compras  INTI-F-008 realizada el 25/07/2019 no quedo registrada las actividades a desarrollar de acuerdo con el instructivo y el procedimiento incumpliendo esta actividad por parte del Equipo Técnico Operativo y el comité de seguimiento. 
5. El “Comité de Compras”, fue aprobada la ejecución de los recursos para apoyar la implementación del proyecto por valor de NOVENTA Y SEIS MILLONES CUATROCIENTOS TREINTA Y TRES MIL QUINIENTOS ($96.433.500) PESOS M/CTE, por parte del Comité de seguimiento regional como lo muestran las formas del comité de compras: ACCTIF-012 Evaluación y selección de proveedores, ACCTI-F-013 Plan de compras, INTI -F-008 Acta reunión e INTI -F-009 Listado asistencia con anexo cotizaciones el 25 de julio del 2019, por parte de la OCI,  se observa debilidades en la verificación de los requisitos y formatos necesarios para dar viabilidad  y continuación en las demás actividades de ejecución del proyecto productivo, dado que aun sin cumplir los requisitos de la actividad  4 " Realizar el comité de compras" el comité de seguimiento dio viabilidad y aprobó el pago de los recursos por valor de $  ($96.433.500) PESOS M/CTE,  el equipo editor evidencia que dentro de las funciones  del comité de seguimiento se encuentra el revisar y autorizar los pagos que solicite el Comité de Compras conforme a los planes de inversión o acta de compras, de acuerdo a esta función impartida en el  Instructivo  ACCTI-I-003, Durante la sesión del Comité de Seguimiento se debe diligenciar el formato acta de reunión, en donde se consigne el orden del día, las actividades desarrolladas, las decisiones tomadas y los compromisos adquiridos, debidamente firmado por los participantes,  verificada el acta de comité de compras no se observan estos requisitos registrados en el acta de comité de compras.
6. En cuanto a las disposiciones del Instructivo ACCTI-I-003 Versión 5 del 30 de julio de 2019, numeral 7.12.1. Pago a proveedores tenemos que “Los desembolsos se realizarán conforme a lo establecido en el Plan de Compras y se cancelarán a través de cheques de gerencia a nombre de los proveedores dentro de la misma sucursal bancaria. En estos casos el titular de la cuenta deberá retirar los recursos de manera conjunta con el Líder de la UGT, previa aprobación del Comité de Compras por el Comité de Seguimiento. Así mismo dentro de este numeral se encuentra el Parágrafo 1. “Cuando el tipo de bien o servicio no se pueda entregar al instante del pago y requiera un tiempo adicional para la entrega (por ejemplo: animales, materia vegetal plántulas etc.), lo que implique que se deban realizar la cancelación en más de un pago, se deberá suscribir un contrato de suministro de bienes y/o servicios entre el proveedor y el (los) beneficiario(s), en el cual quede plasmado el valor del pago inicial, que no debe exceder el 50% y la fecha de entrega del bien o servicio a conformidad en el predio, la cual quedará soportada con el formato ACCTI-F-014 Acta de Entrega y Recibo a Satisfacción de Bienes y Servicios, para que se apruebe el pago del excedente al proveedor, de acuerdo con lo observado, se evidencia el incumplimiento del instructivo, dado que no suscribió un contrato de suministro de bienes y/o servicios entre el proveedor y el (los) beneficiario(s), para la construcción del beneficiadero de café ni para la construcción del galpón, ni para la entrega de las gallinas ponedoras. En estos casos el Comité aprobará el total del pago, pero dividido en la cantidad cheques de gerencia como cantidad de pagos se haya acordado. Los cheques necesarios para efectuar el pago total de la compra estarán bajo la custodia del Líder de la UGT que es funcionario delegado de la ANT para el manejo conjunto de la cuenta bancaria., se evidencia que los cheques de gerencia en cuanto a la construcción de las obras del galpón y del beneficiadero por valor de $22.793.500 quedaron en manos de la líder del proyecto productivo señora Myriam Stela Cadena y no del Líder de la UGT incumpliendo las disposiciones del Instructivo ACCTI-I-003 Versión 5 del 30 de julio de 2019, numeral 7.12.1. Pago a proveedores.
7. De acuerdo con las actividades impartidas en el instructivo y procedimiento activo para los días que se ejecutaron los recursos se observa,  que para la actividad “Dejar constancia del recibo a satisfacción de bienes y servicios”, según soportes documentales físicos del expediente y del aplicativo SIT modulo SIDRA, el equipo auditor observa que están incompletos y no cumplen con los requisitos, ni los tiempos previstos, por consiguiente se ve afectada la trazabilidad documental en la ejecución de los recursos del proyecto productivo, el cierre técnico y financiero, incluido el cierre de la cuenta bancaria de manejo controlado donde fueron depositados los recursos del dicho rubro en cumplimiento con la resolución de materialización del subsidio, dado que, no se observan los siguientes documentos indicados en el instructivo y el procedimiento:
*	Pago a proveedores (Sin Acta y registro fotográfico)
*	Recibo a satisfacción de bienes y servicios (forma ACCTI-F-014) insumos agrícolas y plántulas vegetales proveedor B ($61,250,500) con factura del 15 de agosto de 2019, (sin registro fotográfico de la entrega). 
*	Recibo a satisfacción de bienes y servicios (forma ACCTI-F-014) de los recursos para construcción de galpón por valor de ($14,842,500)  y de los recursos para construcción de beneficiadero de café por valor de ($7,951,300), (no existe formato a satisfacción del recibo de los bienes y servicios firmado por los beneficiarios para la construcción de estas obras),  de igual manera se observa que, no existe factura de la legalización de construcción de las dos obras, no obstante, se observa, extractos bancarios emitidos por el banco Av. Villas en los cuales se evidencia  que el primer cheque de gerencia fue cobrado el 29 de julio por valor de 11.396.750 y el segundo cheque por valor de 11.396.750 fue cobrado el día 3 de agosto de 2019. 
*	Se evidencia obras pagadas y no construidas por valor total de $22.793.500.
*	Se evidencia que aun sin tener los galpones para 150 gallinas ponedoras aprobadas en el plan de compras se entregaron 400 pollas sin tener un sitio para albergar y criar las gallinas, así mismo, no se puede ejecutar el proyecto como estaba estipulado en la formulación, hasta la obtención del producto final - huevos.
*	Se observa que los documentos de recibo a satisfacción del proveedor DISCON, por valor de $12.390.000 destinados para la compra de las gallinas ponedoras y de los insumos varios, no presentan la totalidad de requerimientos del procedimiento a saber:
1.	Sin registro fotográfico de la entrega.
2.	Incumplimiento en la edad de las aves aprobadas en el plan de compras a saber 150 gallinas ponedoras de 17 semanas, se observa que la factura de venta se encuentra por 400 pollas de 16 semanas versus las entregadas.
3.	Incumplimiento en la entrega aprobada en el plan de compras en cuanto a 150 bultos de concentrado para gallinas ponedoras, se observa que la factura de venta se entregan 88 bultos de concentrado.
4.	Incumplimiento en la entrega aprobada en el plan de compras en cuanto a 10 comederos para gallinas ponedoras, se observa que la factura de venta se entrega 14.
5.	 Incumplimiento en la entrega aprobada en el plan de compras en cuanto a 10 bebederos para gallinas ponedoras, se observa que la factura de venta se entrega 9.  
6.	Incongruencia en las fechas de pago y recibido, dado que el proveedor DISCON responsable del impuesto a las ventas - IVA cobro el cheque de gerencia el día 2 de enero del 2020 y la emisión de las facturas de venta son del 20 de octubre del 2020, 10 meses después de haber cobrado los $12.390.000. 
7.	Se observan facturas de venta Números CO – 72702 del 16 de julio de 2020 y CO-73440 20 de octubre del 2020 correspondientes al proveedor DISCON responsable del impuesto a las ventas – IVA, discriminado el IVA del 5% al concentrado, comederos y bebederos, en el plan de compras y en las cotizaciones no se tuvo en cuenta el IVA de estos productos. 
En consecuencia de lo anterior, es importante mencionar que,  la factura es la prueba de que hemos adquirido un producto o servicio, y, por tanto, el vendedor o prestador de servicios tiene la obligación de expedir la factura, si el vendedor se niega a dar la factura, el cliente puede tomar acciones como no recibir lo comprado y exigir la devolución del dinero,  también puede optar por denunciar o reportar a la Dian al proveedor que no le entrega factura, puesto que está incurriendo en un hecho irregular, esto es válido siempre que el vendedor esté obligado a expedir la factura, como lo es el proveedor DISCON quien recibió el dinero el día 2 de enero del 2020 y la emisión de las facturas de venta son del 20 de octubre del 2020, 10 meses después de haber cobrado los $12.390.000. 
Por otro lado, y conforme a las disposiciones del artículo 615 del Estatuto Tributario sobre la obligación de expedir factura, la ley establece que aquellos que tengan la calidad de comerciantes, ejerzan profesiones liberales o presten servicios inherentes a estas, o enajenen bienes producto de actividades agrícolas o ganaderas, están obligados a expedir factura en el momento en el cual el ingreso se realice fiscalmente.
8. Respecto de la tarea “Tramitar insumos de cierre técnico y financiero etapa de apoyo implementación del proyecto productivo subsidio SIT, SIDRA y SIRA” del procedimiento ACCTI-P-017.
Se observa que a la fecha de la auditoria 14 de junio de 2023, no se ha logrado realizar el cierre financiero, dado que a partir de la tarea número cuatro (4) del citado procedimiento se presenta el incumplimiento en el diligenciamiento de formas de soporte que son necesarias para evidenciar la correcta ejecución del flujo de actividades materialización del proyecto productivo, las cuales son un requisito para lograr su cierre técnico y financiero .
9.   Respecto de la tarea de realizar el seguimiento  a la materialización del subsidio con su debido archivo en forma física y digitalSe observa el formato ACCTI-F-015 Forma visita a predio de seguimiento del 31/03/2022, al comité de compras realizado el 25 de julio del 2019 y aprobado por el comité de seguimiento SATZF ese mismo día, en la cual SE EVIDENCIA ABANDONO TOTAL DEL PREDIO E INCUMPLIMIENTO EN LAS INVERSIONES Y OBRAS ADQUIRIDAS CON EL COMITE DE COMPRAS DE AGOSTO DE 2019, SOLICITANDOSE POR TANTO DAR INICIO AL PROCESO DE APLICACIÓN DE LA CONDICION RESOLUTORIA.
Se observa respuesta por parte del líder de la UGT mediante memorando N. 20227500287993 del 22 de septiembre del 2022, (…) “Para comienzos del año 2020 no fue posible hacer la visita al predio para constatación de las inversiones realizadas en el comité de compras, por trámites para las comisiones y a partir de marzo se inició la pandemia congelándose el proceso durante los años 2020 y 2021. Una vez normalizada la situación de salud, ya para el mes de marzo de 2022 se efectúa visita al predio para constatación de las inversiones, comprobándose que el proyecto avícola no se desarrolló en la finca ubicada en el municipio de Buesaco, sino de acuerdo a los mismos beneficiarios en su casa de habitación en el municipio de Córdoba, que es donde viven, como tampoco efectuaron las obras programadas, visita en la cual la señora Myriam Estela Cadena, reconoció que desvió los recursos de las obras, además que se evidenció el abandono total de la finca, siendo una de las causales para iniciar la condición resolutoria, recomendándose iniciar el proceso, dándose apertura al auto preliminar No.20227500039839 del 31 de mayo de 2022.”.
La oficina de Control Interno evidencia que se realizó entrega de bienes a satisfacción  de los productos o servicios relacionados del proveedor BPAGRO el día 15 del mes de agosto del año 2019, por valor de SESENTA Y UN MILLONES DOSCIENTOS CINCUENTA MIL PESOS ($61.250.000), insumos agrícolas y plántulas vegetales proveedor BPAGRO ($61,250,500) con factura de venta del 15 de agosto de 2019, (sin registro fotográfico de la entrega de los insumos agrícolas, de las 10.000 plantas de café procedente de vivero certificado por el ICA, de las 500 plantas de aguacate injerto proveniente de vivero certificado por el ICA libre de plagas o enfermedades y de las 600 plantas granadilla planta procedente de vivero certificado libre de plagas o enfermedades.) en consecuencia de las debilidades encontradas de fecha 15/08/2019 en el acta de entrega firmado por los beneficiarios, se observa el incumplimiento del instructivo ACCTI-I-003 Versión 4 del 31 de julio de 2018 en cuanto al numeral  16. VISITA DE SEGUIMIENTO AL PLAN DE INVERSIÓN (…) El Equipo Técnico y Operativo realizará el seguimiento al Plan de Inversión del proyecto productivo a través de vistas de campo en donde se adelanta el proyecto y realizará reuniones de trabajo con los beneficiarios para verificar la ejecución física y financiera. El número de visitas de campo dependerá de la naturaleza del proyecto: transitorio, mediano plazo o largo plazo y la orientación del plan de inversión. El objetivo del seguimiento al plan de inversión es consolidar el estado de avance de la ejecución de los proyectos, conforme al plan de inversión y cronograma de ejecución, para constatar el manejo técnico y financiero de los recursos. El profesional del Equipo Técnico y Operativo se asegurará que los beneficiarios presenten los respectivos comprobantes de gastos realizados de acuerdo al Plan de Inversión y Plan de Compras, soportados mediante facturas o cuentas de cobro que cumplan todos los requisitos legales, donde se especifiquen de manera clara los bienes o servicios adquiridos, cantidad, unidad de medida, valor unitario, valor total y fechas de entrega. Adicionalmente, deberá verificar que los insumos, materiales, equipos, instalaciones construidas o entregadas como contrapartida, sean utilizadas exclusivamente en el desarrollo del proyecto, en los términos y condiciones aprobadas.
Así mismo,  los recursos para construcción de galpón por valor de ($14,842,500)  y los recursos para construcción de beneficiadero de café por valor de ($7,951,300),  de los cuales no existe formato a satisfacción del recibo de los bienes y servicios firmado por los beneficiarios y de los cuales no existen facturas de la legalización de construcción de las dos obras y que de conformidad con los extractos bancarios emitidos por el banco Av. Villas, el primer cheque de gerencia fue cobrado el 29 de julio por valor de 11.396.750 y el segundo cheque por valor de 11.396.750 fue cobrado el día 3 de agosto de 2019, se observa el incumplimiento del instructivo ACCTI-I-003 Versión 4 del 31 de julio de 2018  por parte del equipo Equipo Técnico y Operativo en cuanto a la Legalización de las compras autorizadas (…) “Después de haber efectuado la compra y/o adquisición de elementos y/o servicios, los beneficiarios deben entregar al designado del Equipo Técnico y Operativo las respectivas facturas y/o cuentas de cobro, expedidas por los proveedores dentro de los siguientes quince (15) días hábiles posteriores al pago o desembolso, con el formato entrega de bienes y servicios recibo a satisfacción como soportes en el expediente de cada proyecto y el formato plan de inversión actualizado, en este sentido, el equipo Técnico debió haber realizado la visita de seguimiento al predio debido a los incumplimientos de las entregas de las facturas y o cuentas de cobro y el recibo a satisfacción por parte de los beneficiarios.
Finalmente, se evidencia que el proveedor DISCON cobro el cheque de gerencia el día 2 de enero del 2020 correspondiente a la compra de las gallinas ponedoras y al alimento para estas, la emisión de las facturas de venta son del 20 de octubre del 2020, 10 meses después de haber cobrado los $12.390.000, se observa el incumplimiento del instructivo ACCTI-I-003 Versión 4 del 31 de julio de 2018 por parte del Equipo Técnico y Operativo en cuanto a la Legalización de las compras autorizadas, expedidas por los proveedores dentro de los siguientes quince (15) días hábiles posteriores al pago o desembolso, con el formato entrega de bienes y servicios recibo a satisfacción como soportes en el expediente de cada proyecto y el formato plan de inversión actualizado, en este sentido, el equipo Técnico debió haber realizado la visita de seguimiento al predio debido a los incumplimientos de las entregas de las facturas y o cuentas de cobro y el recibo a satisfacción por parte de los beneficiarios.
Por otro lado se evidencia que desde el 29 de julio de 2019 al 1 de marzo 2020 (mes en el que el Gobierno Nacional impuso restricciones con ocasión de la pandemia) se cuentan ocho meses, tiempo que puedo ser considerado como oportuno para haber realizado la mencionada visita, dado que existían agravantes como que a esa fecha no se tenían los recibos a satisfacción firmados por los beneficiarios, las facturas de ventas de legalización por parte de los proveedores, así mismo, había quedado pendiente de verificación la  ejecución  de los recursos para construcción de galpón por valor de ($14,842,500)  y de los recursos para construcción de beneficiadero de café por valor de ($7,951,300) y la entrega de las gallinas ponedoras y de su alimento. Por esto y por lo relatado anteriormente se evidencia incumplimiento de Instructivo ACCTI-I-003 Versión 4 del 31 de julio de 2018 numeral 7.12.1. Identificación de casos para visita de campo y al Instructivo ACCTI-I-003 Versión 5 del 30 de julio de 2019, numeral 7.15. SEGUIMIENTO A LA MATERIALIZACIÓN DEL SUBSIDIO. 
</t>
  </si>
  <si>
    <t xml:space="preserve">1. Se evidencia que el Acta de comité de compras (INTI-008). No indica el sitio de reunión, ni presenta  registro fotográfico de la reunión,  no describe el detalle de las actividades realizadas de acuerdo con el instructivo, así mismo, no se observa el formato  INTI-F-009 Forma Listado de Asistencia, firmado por los asistentes al comité de compras, incumpliendo los requisitos de acuerdo con lo estipulado en el instructivo ACCTI-I-003 Versión 6.
2. Se observa que los beneficiarios presentan 5 cotizaciones para el comité de compras, las cotizaciones fueron revisadas por la funcionaria de la ANT y por parte de los miembros del comité de compras,  los beneficiarios  deciden comprar al almacén AGROVETERINARIA SAMANA, debido a que los insumos y equipos serán puestos en la finca de los beneficiarios (se ahorran el transporte). Los precios están más económicos en el almacén seleccionado. Con respecto al ganado deciden los beneficiarios comprarle al señor NEPTRALIA MORALES GARNICA ya que fue la cotización con el precio más bajo y además ya por las buenas referencias del proveedor, la oficina de Control Interno, evidencia  incumplimiento de requisitos en el número de cotizaciones para insumos y equipos, de igual manera, incumplimiento en las cotizaciones del ganado en cuanto  que el proveedor seleccionado para la compra de las dos novillas de 2-3 años de 250 kg – presenta un RUT con código de actividad principal  que no corresponde a la actividad de venta de ganado,  tener en cuenta el código CIIU correspondiente con la actividad para la cual se genera la cotización, adicional a esto, las cotizaciones no presentan registro de vacunación ICA, así mismo, se presentan diferencias en características del ganado cotizado frente al plan de inversión.
3. Se evidencia el incumplimiento de los tiempos establecidos en el procedimiento ACCTI-P-017 versión 6 del 5 de septiembre del 2022, en cuanto a la actividad 4.  Realizar el comité de compras, a saber 117 días de acuerdo a la tarea planificada, debió haberse surtido antes del 1 de diciembre del 2022.
4. Se evidencia el incumplimiento de los tiempos establecidos en el procedimiento ACCTI-P-017 versión 6 del 5 de septiembre del 2022, en cuanto a la actividad   5. Actividad - Realizar comité de seguimiento al comité de compras, a saber 15 días de acuerdo a la tarea planificada esta debió haber surtido antes del 1 de diciembre 2022.
</t>
  </si>
  <si>
    <t xml:space="preserve">No es posible establecer el cumplimiento del tiempo fijado para la ejecución de la tarea N. 2 "Estructurar participativamente el proyecto productivo y elaborar el plan de inversión y de pagos", toda vez que, no se dispone de una traza de una fecha exacta en la que inicie esta actividad una vez  desembolsados los recursos de apoyo a la implementación del proyecto productivo en la cuenta individual de manejo conjunto inician las actividades contempladas en el Instructivo para la materialización de apoyo a la implementación del proyecto productivo del subsidio de tierras, ACCTI-I-003 vs 
A la fecha de verificación de la auditoria a saber 23 de junio del 2023, no se evidencia que el comité de seguimiento haya realizado alguna gestión tendiente al requerimiento de  la  ejecución de la tarea N. 2 "Estructurar participativamente el proyecto productivo y elaborar el plan de inversión y de pagos" de este proyecto a la UGT, incumpliendo su objetivo de velar por el cumplimiento de cada una de las etapas del apoyo a la implementación del proyecto productivo, en términos de transparencia y legalidad de conformidad con el instructivo ACCTI-I-003.
</t>
  </si>
  <si>
    <t xml:space="preserve">2.Proyecto: S-ARA-016 SIDRA 2014
Exp: 
Verificado por: Dolly Nayibe Ojeda H.
Objeto: Recursos del proyecto destinados a la línea productiva Agroforestal Cacao – Plátano: 2 hectáreas aproximadamente. </t>
  </si>
  <si>
    <t>5.Proyecto:  P-NAR-006 PACTO AGRARIO
Exp:
Verificado por: Dolly Nayibe Ojeda H.
Objeto:  siembra  de 3.0 hectáreas de café y siembra
de 3,0 hectáreas de aguacate, para la compra de inversiones e insumos y la de obra mediante la construcción del beneficiadero y el patio encementado para el café, así mismo se observan 3 cotizaciones para insumos y 1 cotización para la mano de obra del beneficiadora.</t>
  </si>
  <si>
    <t>6.Proyecto: S-COR-003 SIDRA 2015
Exp: 
Verificado por: Dolly Nayibe Ojeda H.
Objeto: granja sostenible compra de ganado, gallinas ponedoras, cerdo y siembra de ají valor total del proyecto productivo $ 134.757.363.</t>
  </si>
  <si>
    <t>10.Proyecto: P-NAR-036 PACTO AGRARIO
Exp:
Verificado por: Dolly Nayibe Ojeda Hernández
Objeto: AGUACATE  y FRU0L
(Siembra de 5 hectáreas de cada producto), con la ejecución de $45.522.500 correspondiente al total asignado a Proyectos Productivos.</t>
  </si>
  <si>
    <t>Desembolso Implementación PP:</t>
  </si>
  <si>
    <t>SOLICITUD DESEMBOLSO PROYECTO PRODUCTIVO - SAF Versión 7 ACCTI-I-001
 Versión 6 ACCTI-I-001</t>
  </si>
  <si>
    <t>Cuenta Controlada  Numero 4-247-02-04654-2 aperturada en el Banco Agrario a nombre de la beneficiaria DAMARIS GOMEZ CERVANTES,  revisar el instructivo Versión 5, el proyecto se ejecuto de acuerdo a lo descrito en el ACCTI-03 V5</t>
  </si>
  <si>
    <t>Cuenta Controlada  Numero 4-2703-0-17802-9 aperturada en el Banco AGRARIO a nombre de la beneficiaria  JOSE TOMAS BUENO VILLAMIZAR,  el proyecto se ejecuto de acuerdo a lo descrito en el  instructivo  ACCTI-I-001  V6 del 1 de agosto de 2019, el cual se encontraba vigente al momento de la ejecución de cada actividad.
El pago del proyecto productivo se efectuó el  25 de abril de 2018.</t>
  </si>
  <si>
    <t xml:space="preserve">Cuenta Controlada  Numero 4-363-00-09902-8 aperturada en el Banco AGRARIO a nombre del beneficiario  ALVARO ANTONIO BOLAÑO ORCAISTA, no obstante, se evidencia que para esta apertura de cuenta controlada el banco Agrario entrego tarjeta debito.
El  desembolso  del proyecto productivo se efectuó el  5 de diciembre de 2019, es importante hacer claridad que inicialmente el grupo se fusionó con 14 beneficiarios, pero uno de ellos falleció y el recurso destinado para la implementación del proyecto productivo no alcanzó a ser depositado en la cuenta individual de manejo conjunto
</t>
  </si>
  <si>
    <t>Cuenta CORRIENTE Controlada  Numero 20308413-2 aperturada en el Banco AGRARIO a nombre de la beneficiario  JOSE LUIS ANIBAL CUASTAMAL,  el proyecto se ejecuto de acuerdo a lo descrito en el  instructivo  ACCTI-I-001  V5, el cual se encontraba vigente al momento de la ejecución de cada actividad.
El  desembolso  del proyecto productivo se efectuó el  20 de JUNIO de 2019, por valor de $ 96.720.300 para 4 familias de acuerdo con la resolución de materialización N. 1865 del 29 de mayo de 2018.</t>
  </si>
  <si>
    <t>Cuenta CORRIENTE Controlada  Numero 412991437 aperturada en el Banco AV VILLAS a nombre del beneficiario  OSCAR DAVID GUEPENDO GUZMAN,  el proyecto se ejecuto de acuerdo a lo descrito en el  instructivo  ACCTI-I-001  V5, el cual se encontraba vigente al momento de la ejecución de cada actividad.
El  desembolso  del proyecto productivo se efectuó el  22 de abril de 2021.</t>
  </si>
  <si>
    <t>Cuenta de ahorro Controlada  Numero 4*480-10-23759-1 aperturada en el Banco AGRARIO a nombre de la beneficiaria  ANA RUBIELA SALAS MUÑOZ,  el proyecto se ejecuto de acuerdo a lo descrito en el  instructivo  ACCTI-I-001  V5, el cual se encontraba vigente al momento de la ejecución de cada actividad.
El  desembolso  del proyecto productivo se efectuó el  30 de agosto de 2019.</t>
  </si>
  <si>
    <t>Cuenta AHORRO Controlada  Numero 4-450-10-2425-3 aperturada en el Banco AGRARIO a nombre dela  beneficiaria  YOLANDA PEÑA FORERA,  el proyecto se ejecuto de acuerdo a lo descrito en el  instructivo  ACCTI-I-001  V5, el cual se encontraba vigente al momento de la ejecución de cada actividad.
El  desembolso  del proyecto productivo se efectuó el  7 de agosto de 2022.</t>
  </si>
  <si>
    <t>Cuenta AHORRO Controlada  Numero 4-180-33-01487-7 aperturada en el Banco AGRARIO a nombre dela  beneficiaria  OLGA HOLGUIN MORALES,  el proyecto se ejecuto de acuerdo a lo descrito en el  instructivo  ACCTI-I-001  V5, el cual se encontraba vigente al momento de la ejecución de cada actividad.
El  desembolso  del proyecto productivo se efectuó el  9 de mayo de 2022.</t>
  </si>
  <si>
    <r>
      <t xml:space="preserve">Cuenta AHORRO Controlada  Numero 649763468 aperturada en el Banco AV VILLAS a nombre del  beneficiario  GUSTAVO FERNANDEZ RUIZ,  el proyecto se ejecuto de acuerdo a lo descrito en el  instructivo  ACCTI-I-001  V5, el cual se encontraba vigente al momento de la ejecución de cada actividad.
</t>
    </r>
    <r>
      <rPr>
        <b/>
        <sz val="11"/>
        <color theme="1"/>
        <rFont val="Arial"/>
        <family val="2"/>
      </rPr>
      <t xml:space="preserve">
El  desembolso  del proyecto productivo se efectuó el  2 de julio de 2021.</t>
    </r>
  </si>
  <si>
    <r>
      <t xml:space="preserve">Cuenta AHORRO Controlada  Numero 4-139-80-08254-4 aperturada en el Banco AGRARIO a nombre del  beneficiario  HUGO MUÑOZ PALACIO,  el proyecto se ejecuto de acuerdo a lo descrito en el  instructivo  ACCTI-I-001  V6, el cual se encontraba vigente al momento de la ejecución de cada actividad.
</t>
    </r>
    <r>
      <rPr>
        <b/>
        <sz val="11"/>
        <color theme="1"/>
        <rFont val="Arial"/>
        <family val="2"/>
      </rPr>
      <t xml:space="preserve">
El  desembolso  del proyecto productivo se efectuó el  15 de febrero de 2023.</t>
    </r>
  </si>
  <si>
    <t>30/03/2023, se solicita por el comité de seguimiento se aclare por el comité de compras acerca del inventario de semovientes vacunado que está disponible por el proveedor según lo ofertado “terneros en edades de 12 a 24 meses”, ya que, el mismo proveedor también fue seleccionado por beneficiarios de otros proyectos que cursan en el mismo periodo de tiempo el comité de compras del proyecto productivo y en ese marco se tendrá que garantizar el cumplimiento de lo pactado en la negociación entre los beneficiarios y el proveedor previa verificación de los requisitos mínimos del instructivo vigente.
Plan de compras, diligenciamiento del formato ACCTI-F- 013, No validado debido a que el proveedor seleccionado para adquirir el ganado no cuenta con documento que sustente que dispone del inventario de animales vacunados para la venta a los beneficiarios, teniendo en cuenta que también fue seleccionado en otros proyectos para el mismo ítem.
Al realizar revisión de los formatos que soportan el comité de compras se evidencia que se debe subsanar el ACCTI-F-013 Plan de compras, el registro de vacunación anexa a la cotización de EDWIN QUINTERO según las observaciones del primer numeral de esta acta. Dicho documento deberá ser cargado en aplicativo en el botón “Subsanar”, e informar al comité de seguimiento para su revisión con el fin de validar la información para emitir concepto.
El Comité de seguimiento al someter a discusión la documentación presentada, NO APRUEBA el único comité de compras del proyecto S-7692641 SIRA 2016 PLC.
4/05/2023, Se observa nuevamente acta de reunión del comité de seguimiento para aprobación del comité de compras, después de subsanado de la siguiente manera: una vez verificada dicha información se observó que este proveedor presentó inventarios ganaderos vacunados de los predios Las Delicias y La Cabaña con soporte en los documentos expedidos por el ICA, con suficiente cantidad de semovientes para cumplir con las cotizaciones presentadas en los proyectos de subsidio de las veredas ubicadas en el
departamento de Caquetá para los cuales fue seleccionado. En ese sentido acepta el comité de  seguimiento mantener los documentos inicialmente presentados por el comité de compras, los cuales quedan validados con la presente acta.  
Al realizar revisión de los formatos que soportan el comité de compras se evidencia que cumplen con los mínimos requeridos en el instructivo vigente para la implementación del proyecto productivo del subsidio y por lo tanto el Comité de Seguimiento al someter a discusión la documentación presentada, APRUEBA el único comité de compras del proyecto S-7692641 SIRA 2016 PLC. por valor de $21.389.850.</t>
  </si>
  <si>
    <t xml:space="preserve">Se observa que el desembolso del proyecto productivo en la cuenta controlada fue efectuado el 24 de Junio de 2022  y la estructuración participativa del proyecto productivo fue realizada el 04 de agosto de 2022.
No es posible establecer el cumplimiento del tiempo fijado para la ejecución de la tarea N. 2 "Estructurar participativamente el proyecto productivo y elaborar el plan de inversión y de pagos", toda vez que, no se dispone de una traza de una fecha exacta en la que inicie esta actividad después de tener los recursos desembolsados en la cuenta controlada. 
Se evidencia INTI-F-008 y 009  Acta Estructuración Participativa 15072022-691 y ACCTI-F-019 Estructuración participativa de Proyecto Productivo-del 04 de agosto de 2022 -974 Proyecto: cultivo de café 4 hectáreas de cultivo (2hectáreas de 2.5 años y 2 hectáreas de cuatro meses)
En 2 hectáreas con asocio con cultivo de lulo y frijol, ACCTI-F-011 Plan de Inversión y pagos del 14 de Julio de 2022 por valor de 9,209,000
</t>
  </si>
  <si>
    <r>
      <t xml:space="preserve"> De acuerdo a la fecha de estructuración participativa del proyecto  16 de julio de 2019: la presente </t>
    </r>
    <r>
      <rPr>
        <b/>
        <sz val="11"/>
        <rFont val="Arial"/>
        <family val="2"/>
      </rPr>
      <t>Actividad es planificada para finalización a más tardar el 21 de Julio de 2019</t>
    </r>
    <r>
      <rPr>
        <sz val="11"/>
        <rFont val="Arial"/>
        <family val="2"/>
      </rPr>
      <t xml:space="preserve">
Se evidencia </t>
    </r>
    <r>
      <rPr>
        <b/>
        <sz val="11"/>
        <rFont val="Arial"/>
        <family val="2"/>
      </rPr>
      <t xml:space="preserve">ACCTI-F-011 </t>
    </r>
    <r>
      <rPr>
        <sz val="11"/>
        <rFont val="Arial"/>
        <family val="2"/>
      </rPr>
      <t xml:space="preserve">Plan de Inversión y cronograma con valor de subsidio por 8,624,000 y 2,226,000 asumido por la comunidad.
El formato </t>
    </r>
    <r>
      <rPr>
        <b/>
        <sz val="11"/>
        <rFont val="Arial"/>
        <family val="2"/>
      </rPr>
      <t xml:space="preserve">ACCTI-F-018 </t>
    </r>
    <r>
      <rPr>
        <sz val="11"/>
        <rFont val="Arial"/>
        <family val="2"/>
      </rPr>
      <t xml:space="preserve">Valoración a la Estructura  Proyecto productivo con fecha  04 de septiembre de 2019 donde se indica que el proyecto es VIABLE </t>
    </r>
    <r>
      <rPr>
        <b/>
        <sz val="11"/>
        <rFont val="Arial"/>
        <family val="2"/>
      </rPr>
      <t>pero realizada fuera de los tiempos estipulados en el procedimiento ACCTI-P-017 V4 del 12 de Abril de 2018</t>
    </r>
    <r>
      <rPr>
        <sz val="11"/>
        <rFont val="Arial"/>
        <family val="2"/>
      </rPr>
      <t xml:space="preserve"> y </t>
    </r>
    <r>
      <rPr>
        <b/>
        <sz val="11"/>
        <rFont val="Arial"/>
        <family val="2"/>
      </rPr>
      <t xml:space="preserve">ACCTI-F-019 </t>
    </r>
    <r>
      <rPr>
        <sz val="11"/>
        <rFont val="Arial"/>
        <family val="2"/>
      </rPr>
      <t xml:space="preserve"> Formulación-participativa Proyecto Productivo 16 DE JULIO DE 2019 con 2 familias beneficiadas, valor proyecto productivo por familia 4.312.000 para sostenimiento de 2 hectáreas de café en asocio con plátano y 1 hectárea de aguacate
</t>
    </r>
  </si>
  <si>
    <r>
      <t xml:space="preserve"> De acuerdo a la fecha de estructuración participativa del proyecto  21 de junio  de 2018: la presente </t>
    </r>
    <r>
      <rPr>
        <b/>
        <sz val="11"/>
        <rFont val="Arial"/>
        <family val="2"/>
      </rPr>
      <t xml:space="preserve">Actividad es planificada para finalización a más tardar el 24 de junio de 2018, está dentro de los términos del procedimiento
</t>
    </r>
    <r>
      <rPr>
        <sz val="11"/>
        <rFont val="Arial"/>
        <family val="2"/>
      </rPr>
      <t xml:space="preserve">
Se evidencia como soporte:
</t>
    </r>
    <r>
      <rPr>
        <b/>
        <sz val="11"/>
        <rFont val="Arial"/>
        <family val="2"/>
      </rPr>
      <t>ACCTI-F-011</t>
    </r>
    <r>
      <rPr>
        <sz val="11"/>
        <rFont val="Arial"/>
        <family val="2"/>
      </rPr>
      <t xml:space="preserve"> Plan Inversión y Pagos sin fecha de creación e ilegible
</t>
    </r>
    <r>
      <rPr>
        <b/>
        <sz val="11"/>
        <rFont val="Arial"/>
        <family val="2"/>
      </rPr>
      <t>ACCTI-F-019</t>
    </r>
    <r>
      <rPr>
        <sz val="11"/>
        <rFont val="Arial"/>
        <family val="2"/>
      </rPr>
      <t xml:space="preserve"> Formulación participativa de Proyecto Productivo fue realizado el 21 de junio de 2018
</t>
    </r>
    <r>
      <rPr>
        <b/>
        <sz val="11"/>
        <rFont val="Arial"/>
        <family val="2"/>
      </rPr>
      <t>ACCTI-F-018</t>
    </r>
    <r>
      <rPr>
        <sz val="11"/>
        <rFont val="Arial"/>
        <family val="2"/>
      </rPr>
      <t xml:space="preserve"> Valoración a la Estructuración del Proyecto Productivo :Se evidencia la valoración del proyecto productivo con fecha 17 de octubre del 2018  se indica el valor disponible del subsidio por 11.500.000 y una contrapartida por mano de obra de 5.305.000 se recomienda ajustar la formulación del proyecto productivo dónde en el punto 7 el resultado se reemplace por adecuación del beneficiadero hoy se detalla en las actividades de delimitación de la ronda de protección. Concepto de Viabilidad: VIABLE. Sin embargo se realiza fuera de los tiempos estipulados en el procedimiento ya que se realiza 4 meses después.
</t>
    </r>
  </si>
  <si>
    <r>
      <rPr>
        <sz val="11"/>
        <rFont val="Arial"/>
        <family val="2"/>
      </rPr>
      <t xml:space="preserve"> De acuerdo a la fecha de estructuración participativa del proyecto  12 de septiembre  de 2019:</t>
    </r>
    <r>
      <rPr>
        <b/>
        <sz val="11"/>
        <rFont val="Arial"/>
        <family val="2"/>
      </rPr>
      <t xml:space="preserve"> la presente Actividad es planificada para finalización a más tardar el 15 de septiembre  de 2019,</t>
    </r>
    <r>
      <rPr>
        <sz val="11"/>
        <color rgb="FFFF0000"/>
        <rFont val="Arial"/>
        <family val="2"/>
      </rPr>
      <t xml:space="preserve"> 
</t>
    </r>
    <r>
      <rPr>
        <sz val="11"/>
        <color theme="1"/>
        <rFont val="Arial"/>
        <family val="2"/>
      </rPr>
      <t xml:space="preserve">
ACCTI-F-011 Plan de Inversión y de pagos 12 de septiembre de 2019, valor subsidio Proyecto Productivo 8,624,000, valor que coloca la comunidad 5,760,000 para un total de $14,384,000, valor disponible en la cuenta $ 9,194,930
ACCTI-F-019-Estructuración Participativa de Proyecto Productivo tiene fecha 12 de septiembre de 2019  Implementar un sistema de ganadería de Ceba mediante la adquisición de 7 bovinos destetos, además del mejoramiento de praderas mediante procesos de rotación y división de potreros en el predio Santa Elena del municipio del Valle del Guamuez-Putumayo
ACCTI-F-018 Aprobación Valoración a la estructuración del Proyecto Productivo se realizó el 10 de octubre de 2019, pero fuera de los tiempos estipulados en el procedimiento.
</t>
    </r>
  </si>
  <si>
    <t xml:space="preserve">No es posible determinar la fecha de finalización de la actividad ya que la estructuración participativa es completamente ilegible y no existe evidencia de la Valoración  ACCTI-F-018 ni en SIT ni en Físico
ACCTI-F-011 Plan de Inversión y Cronograma con valor de Proyecto Productivo 8,820,000  Valor que coloca la comunidad 3,910,400 para un total 12,730,400 para Siembra y sostenimiento de 1. 3 hectáreas hasta llegar a 4 hectáreas de Lulo variedad Castilla con manejo sostenible en el departamento de Boyacá municipio Almeida vereda el Rosal predio el chital.
No se evidencia soporte de acuerdo al procedimiento de:
ACCTI-F-019 Estructuración Participativa de Proyectos Productivos documento totalmente ilegible
</t>
  </si>
  <si>
    <t xml:space="preserve"> De acuerdo a la fecha de estructuración participativa del proyecto 21 de Octubre de 2022 : la presente Actividad es planificada para finalización a más tardar el 24 de octubre de 2022,  actividad realizada 25 de octubre de 2022 dentro de los tiempos estipulados según el procedimiento ACCTI-P-017 V5 30 julio 2019
ACCTI-F-011 Plan de Inversión con valor de 9,120,000 y 3,050 valor que coloca la comunidad
ACCTI-F-011 Plan de Inversión2  con valor de 9,120,000 y 3,050 valor que coloca la comunidadACCTI-F-018 Valoración a la estructuración del Proyecto Productivo-682 
ACCTI-F-018 Valoración a la estructuración del Proyecto Productivo-685 indica que el Proyecto Proyecto Productivo es VIABLE
ACCTI-F-019-Estructuración participativa OK
ACCTI-F-019-Estructuración participativa2 OK</t>
  </si>
  <si>
    <r>
      <rPr>
        <b/>
        <sz val="11"/>
        <color rgb="FF000000"/>
        <rFont val="Arial"/>
        <family val="2"/>
      </rPr>
      <t>Solicitud de desembolso autenticada:</t>
    </r>
    <r>
      <rPr>
        <sz val="11"/>
        <color rgb="FF000000"/>
        <rFont val="Arial"/>
        <family val="2"/>
      </rPr>
      <t xml:space="preserve">  No se evidencia la fecha del desembolso del proyecto productivo.
</t>
    </r>
    <r>
      <rPr>
        <b/>
        <sz val="11"/>
        <color rgb="FF000000"/>
        <rFont val="Arial"/>
        <family val="2"/>
      </rPr>
      <t>Documento de Identidad</t>
    </r>
    <r>
      <rPr>
        <sz val="11"/>
        <color rgb="FF000000"/>
        <rFont val="Arial"/>
        <family val="2"/>
      </rPr>
      <t xml:space="preserve">: Beneficiario del Proyecto Productivo: 4 Familias representación: MILDRED SANCHEZ TARAZONA, cédula de ciudadanía 60.416.716. 
</t>
    </r>
    <r>
      <rPr>
        <b/>
        <sz val="11"/>
        <color rgb="FF000000"/>
        <rFont val="Arial"/>
        <family val="2"/>
      </rPr>
      <t>Formato GEFIN-F-002</t>
    </r>
    <r>
      <rPr>
        <sz val="11"/>
        <color rgb="FF000000"/>
        <rFont val="Arial"/>
        <family val="2"/>
      </rPr>
      <t xml:space="preserve">: Revisado. Se evidencia que está firmado.
</t>
    </r>
    <r>
      <rPr>
        <b/>
        <sz val="11"/>
        <color rgb="FF000000"/>
        <rFont val="Arial"/>
        <family val="2"/>
      </rPr>
      <t>Certificación Cuenta:</t>
    </r>
    <r>
      <rPr>
        <sz val="11"/>
        <color rgb="FF000000"/>
        <rFont val="Arial"/>
        <family val="2"/>
      </rPr>
      <t xml:space="preserve">  Se aperturó cuenta de ahorros  No 4-511-12-07653-2  en el Banco Agrario de Colombia - Oficina Riohacha - Guajira. Titular:   MILDRED SANCHEZ TARAZONA, cédula de ciudadanía 60.416.716, cuenta conjunta con Marcia Karina Carrascal Haddad líder de UGT de la ANT.
Resolución de adjudicación: 20224100104746 del 5 de junio de 2022.
Resolución de modificación: 202241001905 del 25 de julio de 2022.</t>
    </r>
  </si>
  <si>
    <r>
      <rPr>
        <b/>
        <sz val="11"/>
        <color rgb="FF000000"/>
        <rFont val="Arial"/>
        <family val="2"/>
      </rPr>
      <t>Solicitud de desembolso autenticada:</t>
    </r>
    <r>
      <rPr>
        <sz val="11"/>
        <color rgb="FF000000"/>
        <rFont val="Arial"/>
        <family val="2"/>
      </rPr>
      <t xml:space="preserve">  Desembolso realizado el 4 de julio del 2021.
</t>
    </r>
    <r>
      <rPr>
        <b/>
        <sz val="11"/>
        <color rgb="FF000000"/>
        <rFont val="Arial"/>
        <family val="2"/>
      </rPr>
      <t>Documento de Identidad</t>
    </r>
    <r>
      <rPr>
        <sz val="11"/>
        <color rgb="FF000000"/>
        <rFont val="Arial"/>
        <family val="2"/>
      </rPr>
      <t xml:space="preserve">: Beneficiario del Proyecto Productivo: Representa a 3 Familias: EDWIN DE JESUS HERNANDEZ MORENO, cédula de ciudadanía 1023802795. 
</t>
    </r>
    <r>
      <rPr>
        <b/>
        <sz val="11"/>
        <color rgb="FF000000"/>
        <rFont val="Arial"/>
        <family val="2"/>
      </rPr>
      <t>Formato GEFIN-F-002</t>
    </r>
    <r>
      <rPr>
        <sz val="11"/>
        <color rgb="FF000000"/>
        <rFont val="Arial"/>
        <family val="2"/>
      </rPr>
      <t xml:space="preserve">: Revisado. Se evidencia firmado.
</t>
    </r>
    <r>
      <rPr>
        <b/>
        <sz val="11"/>
        <color rgb="FF000000"/>
        <rFont val="Arial"/>
        <family val="2"/>
      </rPr>
      <t>Certificación Cuenta:</t>
    </r>
    <r>
      <rPr>
        <sz val="11"/>
        <color rgb="FF000000"/>
        <rFont val="Arial"/>
        <family val="2"/>
      </rPr>
      <t xml:space="preserve">  Se aperturó cuenta de ahorros  No.  4-139-80-07075-4  en el Banco Agrario de Colombia - Oficina Yarunal -Antioquia: Titular: EDWIN DE JESUS HERNANDEZ MORENO, cédula de ciudadanía 1023802795, conjunta con Andrés Restrepo Giraldo cedula 71.775.414 Funcionario de la UGT.
Resolución de adjudicación 7647 del 27 de agosto 2020</t>
    </r>
  </si>
  <si>
    <r>
      <rPr>
        <b/>
        <sz val="11"/>
        <color rgb="FF000000"/>
        <rFont val="Arial"/>
        <family val="2"/>
      </rPr>
      <t xml:space="preserve">
Solicitud de desembolso autenticada:</t>
    </r>
    <r>
      <rPr>
        <sz val="11"/>
        <color rgb="FF000000"/>
        <rFont val="Arial"/>
        <family val="2"/>
      </rPr>
      <t xml:space="preserve"> Recursos del proyecto productivo desembolsado el 6 de marzo de 2022 por valor de $45.134.436
</t>
    </r>
    <r>
      <rPr>
        <b/>
        <sz val="11"/>
        <color rgb="FF000000"/>
        <rFont val="Arial"/>
        <family val="2"/>
      </rPr>
      <t>Documento de Identidad</t>
    </r>
    <r>
      <rPr>
        <sz val="11"/>
        <color rgb="FF000000"/>
        <rFont val="Arial"/>
        <family val="2"/>
      </rPr>
      <t xml:space="preserve">: Beneficiario del Proyecto Productivo: 1 Familia representación: MARIO JAVIER VERA VERA, cédula de ciudadanía 71.411.563. 
</t>
    </r>
    <r>
      <rPr>
        <b/>
        <sz val="11"/>
        <color rgb="FF000000"/>
        <rFont val="Arial"/>
        <family val="2"/>
      </rPr>
      <t>Formato GEFIN-F-002</t>
    </r>
    <r>
      <rPr>
        <sz val="11"/>
        <color rgb="FF000000"/>
        <rFont val="Arial"/>
        <family val="2"/>
      </rPr>
      <t xml:space="preserve">: Revisado. Se evidencia que está firmado.
</t>
    </r>
    <r>
      <rPr>
        <b/>
        <sz val="11"/>
        <color rgb="FF000000"/>
        <rFont val="Arial"/>
        <family val="2"/>
      </rPr>
      <t>Certificación Cuenta:</t>
    </r>
    <r>
      <rPr>
        <sz val="11"/>
        <color rgb="FF000000"/>
        <rFont val="Arial"/>
        <family val="2"/>
      </rPr>
      <t xml:space="preserve">  Se aperturó cuenta de ahorros  No.  4-139-80-08526-3 en el Banco Agrario de Colombia - Oficina Yarunal -Antioquia: Titular: MARIO JAVIER VERA VERA  Cédula de ciudadanía 71.411.563, conjunta con CARLOS IVAN LOPERA LOPERA cedula 15.503.489 Funcionario de la UGT de la ANT.
Resolución de adjudicación: 20224100088136 del 27 de abril de 2022
</t>
    </r>
  </si>
  <si>
    <r>
      <rPr>
        <b/>
        <sz val="11"/>
        <color rgb="FF000000"/>
        <rFont val="Arial"/>
        <family val="2"/>
      </rPr>
      <t>Solicitud de desembolso autenticada:</t>
    </r>
    <r>
      <rPr>
        <sz val="11"/>
        <color rgb="FF000000"/>
        <rFont val="Arial"/>
        <family val="2"/>
      </rPr>
      <t xml:space="preserve"> Fecha del desembolso, 21 de julio de 2021.
</t>
    </r>
    <r>
      <rPr>
        <b/>
        <sz val="11"/>
        <color rgb="FF000000"/>
        <rFont val="Arial"/>
        <family val="2"/>
      </rPr>
      <t>Documento de Identidad</t>
    </r>
    <r>
      <rPr>
        <sz val="11"/>
        <color rgb="FF000000"/>
        <rFont val="Arial"/>
        <family val="2"/>
      </rPr>
      <t xml:space="preserve">: Beneficiario del Proyecto Productivo: 1 Familia representación: JUAN DE JESUS TORRES BONILLA, cédula de ciudadanía 5.668.967. 
</t>
    </r>
    <r>
      <rPr>
        <b/>
        <sz val="11"/>
        <color rgb="FF000000"/>
        <rFont val="Arial"/>
        <family val="2"/>
      </rPr>
      <t>Formato GEFIN-F-002</t>
    </r>
    <r>
      <rPr>
        <sz val="11"/>
        <color rgb="FF000000"/>
        <rFont val="Arial"/>
        <family val="2"/>
      </rPr>
      <t xml:space="preserve">: Revisado. Se evidencia que está firmado.
</t>
    </r>
    <r>
      <rPr>
        <b/>
        <sz val="11"/>
        <color rgb="FF000000"/>
        <rFont val="Arial"/>
        <family val="2"/>
      </rPr>
      <t>Certificación Cuenta:</t>
    </r>
    <r>
      <rPr>
        <sz val="11"/>
        <color rgb="FF000000"/>
        <rFont val="Arial"/>
        <family val="2"/>
      </rPr>
      <t xml:space="preserve">  Se aperturó cuenta de ahorros  No. 4-604 -63-00903-2 en el Banco Agrario de Colombia - Oficina Vélez - Santander: Titular: JUAN DE JESUS TORRES BONILLA Cédula de ciudadanía 5.668.967, conjunta con EMILIANA PINTO TORRES cedula 37.325.534 Funcionaria de la UGT de la ANT.
Resolución de adjudicación: 20214100022136 del 23 de febrero de 2021</t>
    </r>
  </si>
  <si>
    <r>
      <rPr>
        <b/>
        <sz val="11"/>
        <color rgb="FF000000"/>
        <rFont val="Arial"/>
        <family val="2"/>
      </rPr>
      <t>Solicitud de desembolso autenticada:</t>
    </r>
    <r>
      <rPr>
        <sz val="11"/>
        <color rgb="FF000000"/>
        <rFont val="Arial"/>
        <family val="2"/>
      </rPr>
      <t xml:space="preserve"> Fecha del desembolso 18 de marzo de 2021
</t>
    </r>
    <r>
      <rPr>
        <b/>
        <sz val="11"/>
        <color rgb="FF000000"/>
        <rFont val="Arial"/>
        <family val="2"/>
      </rPr>
      <t>Documento de Identidad</t>
    </r>
    <r>
      <rPr>
        <sz val="11"/>
        <color rgb="FF000000"/>
        <rFont val="Arial"/>
        <family val="2"/>
      </rPr>
      <t xml:space="preserve">: Beneficiario del Proyecto Productivo: 4 Familias representación: EDWIN HERNANDEZ LOPEZ, cédula de ciudadanía 94.263.421. 
</t>
    </r>
    <r>
      <rPr>
        <b/>
        <sz val="11"/>
        <color rgb="FF000000"/>
        <rFont val="Arial"/>
        <family val="2"/>
      </rPr>
      <t>Formato GEFIN-F-002</t>
    </r>
    <r>
      <rPr>
        <sz val="11"/>
        <color rgb="FF000000"/>
        <rFont val="Arial"/>
        <family val="2"/>
      </rPr>
      <t xml:space="preserve">: Revisado. Se evidencia que está firmado.
</t>
    </r>
    <r>
      <rPr>
        <b/>
        <sz val="11"/>
        <color rgb="FF000000"/>
        <rFont val="Arial"/>
        <family val="2"/>
      </rPr>
      <t>Certificación Cuenta:</t>
    </r>
    <r>
      <rPr>
        <sz val="11"/>
        <color rgb="FF000000"/>
        <rFont val="Arial"/>
        <family val="2"/>
      </rPr>
      <t xml:space="preserve">  Se aperturó cuenta de ahorros  No. 4-692 -63-00360-6 en el Banco Agrario de Colombia - Oficina Vélez - Santander: Titular: EDWIN HERNANDEZ LOPEZ, cédula de ciudadanía 94.263.421.
Resolución de adjudicación: 1000 del 14 de febrero de 2020</t>
    </r>
  </si>
  <si>
    <r>
      <rPr>
        <b/>
        <sz val="11"/>
        <color rgb="FF000000"/>
        <rFont val="Arial"/>
        <family val="2"/>
      </rPr>
      <t>Solicitud de desembolso autenticada:</t>
    </r>
    <r>
      <rPr>
        <sz val="11"/>
        <color rgb="FF000000"/>
        <rFont val="Arial"/>
        <family val="2"/>
      </rPr>
      <t xml:space="preserve">  El desembolso se realizó el 30 de diciembre de 2021
</t>
    </r>
    <r>
      <rPr>
        <b/>
        <sz val="11"/>
        <color rgb="FF000000"/>
        <rFont val="Arial"/>
        <family val="2"/>
      </rPr>
      <t>Documento de Identidad</t>
    </r>
    <r>
      <rPr>
        <sz val="11"/>
        <color rgb="FF000000"/>
        <rFont val="Arial"/>
        <family val="2"/>
      </rPr>
      <t xml:space="preserve">: Beneficiario del Proyecto Productivo: 3 Familias representación: GUSTAVO DELGADO ANDRADE. 
</t>
    </r>
    <r>
      <rPr>
        <b/>
        <sz val="11"/>
        <color rgb="FF000000"/>
        <rFont val="Arial"/>
        <family val="2"/>
      </rPr>
      <t>Formato GEFIN-F-002</t>
    </r>
    <r>
      <rPr>
        <sz val="11"/>
        <color rgb="FF000000"/>
        <rFont val="Arial"/>
        <family val="2"/>
      </rPr>
      <t xml:space="preserve">: Revisado. Se evidencia que está firmado.
</t>
    </r>
    <r>
      <rPr>
        <b/>
        <sz val="11"/>
        <color rgb="FF000000"/>
        <rFont val="Arial"/>
        <family val="2"/>
      </rPr>
      <t>Certificación Cuenta:</t>
    </r>
    <r>
      <rPr>
        <sz val="11"/>
        <color rgb="FF000000"/>
        <rFont val="Arial"/>
        <family val="2"/>
      </rPr>
      <t xml:space="preserve">  Se aperturó cuenta de ahorros  No. 4-756-53-02235-0 en el Banco Agrario de Colombia - Oficina San Vicente del Caguan - Caquetá: Titular: YESICA MARCELA RIVERA SERRANO Cédula de ciudadanía 1.079.174.984, conjunta con ANDRES HORACIO CARVAJAL cédula 80.408.042 Funcionario de la UGT de la ANT.
Resolución de adjudicación:  20214100027796 del 5 de marzo de 2021</t>
    </r>
  </si>
  <si>
    <r>
      <rPr>
        <b/>
        <sz val="11"/>
        <color rgb="FF000000"/>
        <rFont val="Arial"/>
        <family val="2"/>
      </rPr>
      <t>Solicitud de desembolso autenticada:</t>
    </r>
    <r>
      <rPr>
        <sz val="11"/>
        <color rgb="FF000000"/>
        <rFont val="Arial"/>
        <family val="2"/>
      </rPr>
      <t xml:space="preserve">  Desembolso efectuado el 25 de agosto de 2016
</t>
    </r>
    <r>
      <rPr>
        <b/>
        <sz val="11"/>
        <color rgb="FF000000"/>
        <rFont val="Arial"/>
        <family val="2"/>
      </rPr>
      <t>Documento de Identidad</t>
    </r>
    <r>
      <rPr>
        <sz val="11"/>
        <color rgb="FF000000"/>
        <rFont val="Arial"/>
        <family val="2"/>
      </rPr>
      <t xml:space="preserve">: Beneficiario del Proyecto Productivo: 6 Familias representación: INGER LUZ COGOLLO RICARDO, cédula de ciudadanía 1.068.809.297. 
</t>
    </r>
    <r>
      <rPr>
        <b/>
        <sz val="11"/>
        <color rgb="FF000000"/>
        <rFont val="Arial"/>
        <family val="2"/>
      </rPr>
      <t>Formato GEFIN-F-002</t>
    </r>
    <r>
      <rPr>
        <sz val="11"/>
        <color rgb="FF000000"/>
        <rFont val="Arial"/>
        <family val="2"/>
      </rPr>
      <t xml:space="preserve">: Revisado. Se evidencia que está firmado.
</t>
    </r>
    <r>
      <rPr>
        <b/>
        <sz val="11"/>
        <color rgb="FF000000"/>
        <rFont val="Arial"/>
        <family val="2"/>
      </rPr>
      <t>Certificación Cuenta:</t>
    </r>
    <r>
      <rPr>
        <sz val="11"/>
        <color rgb="FF000000"/>
        <rFont val="Arial"/>
        <family val="2"/>
      </rPr>
      <t xml:space="preserve">  Se aperturó cuenta de ahorros  No. 4-270-30-13779-9 en el Banco Agrario de Colombia - Oficina Montería - Córdoba, Titular: INGER LUZ COGOLLO INGER LUZ COGOLLO RICARDO, cédula de ciudadanía 1.068.809.297, conjunta con ADOLFO LEON BEDOYA CANO funcionario de ANT, cedula 78.731.698
Resolución de adjudicación:  6140 del 3 de Noviembre de 2015</t>
    </r>
  </si>
  <si>
    <r>
      <rPr>
        <b/>
        <sz val="11"/>
        <color rgb="FF000000"/>
        <rFont val="Arial"/>
        <family val="2"/>
      </rPr>
      <t>Solicitud de desembolso autenticada:</t>
    </r>
    <r>
      <rPr>
        <sz val="11"/>
        <color rgb="FF000000"/>
        <rFont val="Arial"/>
        <family val="2"/>
      </rPr>
      <t xml:space="preserve">  OK. Solicitud revisada.
</t>
    </r>
    <r>
      <rPr>
        <b/>
        <sz val="11"/>
        <color rgb="FF000000"/>
        <rFont val="Arial"/>
        <family val="2"/>
      </rPr>
      <t>Documento de Identidad</t>
    </r>
    <r>
      <rPr>
        <sz val="11"/>
        <color rgb="FF000000"/>
        <rFont val="Arial"/>
        <family val="2"/>
      </rPr>
      <t xml:space="preserve">: Beneficiario del Proyecto Productivo: 1 Familia representación:   DENYS ELENA ZAPATA LONDOÑO C.C. 1.023.800.982
</t>
    </r>
    <r>
      <rPr>
        <b/>
        <sz val="11"/>
        <color rgb="FF000000"/>
        <rFont val="Arial"/>
        <family val="2"/>
      </rPr>
      <t>Formato GEFIN-F-002</t>
    </r>
    <r>
      <rPr>
        <sz val="11"/>
        <color rgb="FF000000"/>
        <rFont val="Arial"/>
        <family val="2"/>
      </rPr>
      <t xml:space="preserve">: Revisado. Se evidencia que está firmado.
</t>
    </r>
    <r>
      <rPr>
        <b/>
        <sz val="11"/>
        <color rgb="FF000000"/>
        <rFont val="Arial"/>
        <family val="2"/>
      </rPr>
      <t>Certificación Cuenta:</t>
    </r>
    <r>
      <rPr>
        <sz val="11"/>
        <color rgb="FF000000"/>
        <rFont val="Arial"/>
        <family val="2"/>
      </rPr>
      <t xml:space="preserve">  Se aperturó cuenta de ahorros  No. 4-139-80-08523-9 en el Banco Agrario de Colombia - Oficina Yarumal- Antioquia: Titular: DENYS ELENA ZAPATA LONDOÑO, cédula de ciudadanía 1.023.800.982, conjunta con CARLOS IVAN LOPERA LOPERA funcionario de la UGT
Resolución de adjudicación:  No. 20224100129946 del 13 de junio de 2022</t>
    </r>
  </si>
  <si>
    <r>
      <rPr>
        <b/>
        <sz val="11"/>
        <color rgb="FF000000"/>
        <rFont val="Arial"/>
        <family val="2"/>
      </rPr>
      <t xml:space="preserve">INTI-F-008 </t>
    </r>
    <r>
      <rPr>
        <sz val="11"/>
        <color rgb="FF000000"/>
        <rFont val="Arial"/>
        <family val="2"/>
      </rPr>
      <t xml:space="preserve">- del 4 de abril de 2018 : Se Instaló comité de compras para autorizar desembolso de recursos que están en la cuenta controlada, para el pago insumos e inversiones como apoyo a la implementación del proyecto productivo ST-BOL-002, del predio “SAN FELIPE”, ubicado en la vereda Barraco, Municipio El Carmen de Bolívar, Bolívar.
</t>
    </r>
    <r>
      <rPr>
        <b/>
        <sz val="11"/>
        <color rgb="FF000000"/>
        <rFont val="Arial"/>
        <family val="2"/>
      </rPr>
      <t>INTI-F-009</t>
    </r>
    <r>
      <rPr>
        <sz val="11"/>
        <color rgb="FF000000"/>
        <rFont val="Arial"/>
        <family val="2"/>
      </rPr>
      <t xml:space="preserve"> - Listado de los participantes a la Reunión se anexa debidamente firmado.
</t>
    </r>
    <r>
      <rPr>
        <b/>
        <sz val="11"/>
        <color rgb="FF000000"/>
        <rFont val="Arial"/>
        <family val="2"/>
      </rPr>
      <t>ACCTI-019</t>
    </r>
    <r>
      <rPr>
        <sz val="11"/>
        <color rgb="FF000000"/>
        <rFont val="Arial"/>
        <family val="2"/>
      </rPr>
      <t xml:space="preserve"> - Estructuración Participativa PP: Establecimiento de un sistema de ganadería doble propósito, para producir carne, leche y sus derivados; siembre de 10 hectáreas de maíz y siembra de pasto de corte.
</t>
    </r>
    <r>
      <rPr>
        <b/>
        <sz val="11"/>
        <color rgb="FF000000"/>
        <rFont val="Arial"/>
        <family val="2"/>
      </rPr>
      <t>ACCTI-011</t>
    </r>
    <r>
      <rPr>
        <sz val="11"/>
        <color rgb="FF000000"/>
        <rFont val="Arial"/>
        <family val="2"/>
      </rPr>
      <t xml:space="preserve"> - Plan de Inversión y Pagos: Presupuesto aprobado mediante Resolución de adjudicación No. 2166  del 22 de diciembre de 2017 por valor  $28.702.965, contrapartida de mano de obra por valor de $10.700.000, que se distribuyen en los siguientes rubros: Línea Ganadera e insumos agrícolas, construcción Jagüey y compra de Semillas de maíz.
</t>
    </r>
  </si>
  <si>
    <r>
      <rPr>
        <b/>
        <sz val="11"/>
        <color rgb="FF000000"/>
        <rFont val="Arial"/>
        <family val="2"/>
      </rPr>
      <t>INTI-F-008</t>
    </r>
    <r>
      <rPr>
        <sz val="11"/>
        <color rgb="FF000000"/>
        <rFont val="Arial"/>
        <family val="2"/>
      </rPr>
      <t xml:space="preserve"> - Mediante acta del 11 de septiembre de 2018, se realizó la reunión para estructurar participativamente el proyecto productivo y elaborar el plan de inversión y de pagos del PP S-CAU-019 SIDRA 2014. Anexan registro fotográfico de la misma. 
</t>
    </r>
    <r>
      <rPr>
        <b/>
        <sz val="11"/>
        <color rgb="FF000000"/>
        <rFont val="Arial"/>
        <family val="2"/>
      </rPr>
      <t>INTI-F-009</t>
    </r>
    <r>
      <rPr>
        <sz val="11"/>
        <color rgb="FF000000"/>
        <rFont val="Arial"/>
        <family val="2"/>
      </rPr>
      <t xml:space="preserve"> - Lista de los participantes a la Reunión del 11 de septiembre de 2018, se anexa debidamente firmado por todos los asistentes.
</t>
    </r>
    <r>
      <rPr>
        <b/>
        <sz val="11"/>
        <color rgb="FF000000"/>
        <rFont val="Arial"/>
        <family val="2"/>
      </rPr>
      <t xml:space="preserve">ACCTI-019 </t>
    </r>
    <r>
      <rPr>
        <sz val="11"/>
        <color rgb="FF000000"/>
        <rFont val="Arial"/>
        <family val="2"/>
      </rPr>
      <t xml:space="preserve">- Estructuración Participativa PP S-CAU-019 SIDRA 2014  del 11 de septiembre de 2018, que tiene por objeto el establecimiento de un sistema de ganadería doble propósito de 12 bovinos y siembra de pasto de corte, en el predio denominado El Angucho -Municipio de Sotará - Departamento del Cauca, con el fin de mejorar el nivel de vida de 4 familias.
</t>
    </r>
    <r>
      <rPr>
        <b/>
        <sz val="11"/>
        <color rgb="FF000000"/>
        <rFont val="Arial"/>
        <family val="2"/>
      </rPr>
      <t>ACCTI-011 -</t>
    </r>
    <r>
      <rPr>
        <sz val="11"/>
        <color rgb="FF000000"/>
        <rFont val="Arial"/>
        <family val="2"/>
      </rPr>
      <t xml:space="preserve"> Plan de Inversión y Pagos; Presupuesto aprobado $34.496.000, que se distribuyen en los siguientes rubros:
Línea Línea Ganadería : Compra de 12 bovinos a $2.500.000 C/u. para un total de $30.000.000 ,y compra semillas de pasto para corte $  4.496.000
</t>
    </r>
  </si>
  <si>
    <r>
      <rPr>
        <b/>
        <sz val="11"/>
        <color rgb="FF000000"/>
        <rFont val="Arial"/>
        <family val="2"/>
      </rPr>
      <t>INTI-F-008</t>
    </r>
    <r>
      <rPr>
        <sz val="11"/>
        <color rgb="FF000000"/>
        <rFont val="Arial"/>
        <family val="2"/>
      </rPr>
      <t xml:space="preserve"> - Mediante Acta del 18 de julio de 2018, se realizó la reunión para realizar las gestiones Administrativa del proyecto productivo y elaborar el plan de inversión y de pagos del P.P. No. S-PUT-012 SIDRA 2014. Anexan registro fotográfico de la misma. 
</t>
    </r>
    <r>
      <rPr>
        <b/>
        <sz val="11"/>
        <color rgb="FF000000"/>
        <rFont val="Arial"/>
        <family val="2"/>
      </rPr>
      <t>INTI-F-009</t>
    </r>
    <r>
      <rPr>
        <sz val="11"/>
        <color rgb="FF000000"/>
        <rFont val="Arial"/>
        <family val="2"/>
      </rPr>
      <t xml:space="preserve"> - Lista de los participantes a la Reunión del 18 de julio de 2018, se anexa debidamente firmado por todos los asistentes.
</t>
    </r>
    <r>
      <rPr>
        <b/>
        <sz val="11"/>
        <color rgb="FF000000"/>
        <rFont val="Arial"/>
        <family val="2"/>
      </rPr>
      <t>ACCTI-019 -</t>
    </r>
    <r>
      <rPr>
        <sz val="11"/>
        <color rgb="FF000000"/>
        <rFont val="Arial"/>
        <family val="2"/>
      </rPr>
      <t xml:space="preserve"> Estructuración Participativa P.P. No. S-PUT-012 SIDRA 2014  del 27 de noviembre de 2018, que tiene por objeto el establecimiento de un sistema productivo de Ganadería de leche compuesto por 4 bovinos y el fortalecimiento de la Línea Agrícola de plátano en la vereda Alto Eslabón en el Municipio de Mocoa - Putumayo, con el fin de mejorar el nivel de vida de 1 familia.
</t>
    </r>
    <r>
      <rPr>
        <b/>
        <sz val="11"/>
        <color rgb="FF000000"/>
        <rFont val="Arial"/>
        <family val="2"/>
      </rPr>
      <t xml:space="preserve">ACCTI-011 </t>
    </r>
    <r>
      <rPr>
        <sz val="11"/>
        <color rgb="FF000000"/>
        <rFont val="Arial"/>
        <family val="2"/>
      </rPr>
      <t xml:space="preserve">- Plan de Inversión y Pagos; Presupuesto aprobado $31.216.130, que se distribuyen en los siguientes rubros:
</t>
    </r>
    <r>
      <rPr>
        <b/>
        <sz val="11"/>
        <color rgb="FF000000"/>
        <rFont val="Arial"/>
        <family val="2"/>
      </rPr>
      <t xml:space="preserve">Línea Línea Ganadería </t>
    </r>
    <r>
      <rPr>
        <sz val="11"/>
        <color rgb="FF000000"/>
        <rFont val="Arial"/>
        <family val="2"/>
      </rPr>
      <t>: Compra de 4 bovinos a $3.800.000 C/u. TOTAL $15.200.000 e Insumos para Ganadería $9,411,130 para un gran total de la cotización $24.611.130
y construcción de corral para el ganado (madera y elementos relacionados en el plan de inversión) por  $ 6.605.000.</t>
    </r>
  </si>
  <si>
    <r>
      <rPr>
        <b/>
        <sz val="11"/>
        <color rgb="FF000000"/>
        <rFont val="Arial"/>
        <family val="2"/>
      </rPr>
      <t xml:space="preserve">
INTI-F-008</t>
    </r>
    <r>
      <rPr>
        <sz val="11"/>
        <color rgb="FF000000"/>
        <rFont val="Arial"/>
        <family val="2"/>
      </rPr>
      <t xml:space="preserve"> - Mediante acta del 26 de noviembre de 2019, Se celebró reunión para realizar las gestiones Administrativa del proyecto productivo S-CAU-001 SIDRA 2014 para adquirir los bienes y servicios y ser aprobados en el plan de compras.
</t>
    </r>
    <r>
      <rPr>
        <b/>
        <sz val="11"/>
        <color rgb="FF000000"/>
        <rFont val="Arial"/>
        <family val="2"/>
      </rPr>
      <t xml:space="preserve">INTI-F-009 </t>
    </r>
    <r>
      <rPr>
        <sz val="11"/>
        <color rgb="FF000000"/>
        <rFont val="Arial"/>
        <family val="2"/>
      </rPr>
      <t xml:space="preserve">- Lista de participantes a la reunión del 26 de noviembre de 2019, se anexa debidamente firmada por los asistentes.
</t>
    </r>
    <r>
      <rPr>
        <b/>
        <sz val="11"/>
        <color rgb="FF000000"/>
        <rFont val="Arial"/>
        <family val="2"/>
      </rPr>
      <t xml:space="preserve">ACCTI-F-019 - </t>
    </r>
    <r>
      <rPr>
        <sz val="11"/>
        <color rgb="FF000000"/>
        <rFont val="Arial"/>
        <family val="2"/>
      </rPr>
      <t xml:space="preserve">Estructuración Participativa Proyecto Productivo No. S-CAU-001 SIDRA 2014, que tiene por objeto la implementación de sostenimiento de 3.3 hectáreas de café variedad castillo y siembra de 3.2 hectáreas de café variedad castillo, en el lote Alicia, Vera de Santa Rosa, Municipio de Popayán, Departamento del Cauca, con el fin de mejorar el nivel de vida de 13 familias.  
</t>
    </r>
    <r>
      <rPr>
        <b/>
        <sz val="11"/>
        <color rgb="FF000000"/>
        <rFont val="Arial"/>
        <family val="2"/>
      </rPr>
      <t>ACCTI-F-011</t>
    </r>
    <r>
      <rPr>
        <sz val="11"/>
        <color rgb="FF000000"/>
        <rFont val="Arial"/>
        <family val="2"/>
      </rPr>
      <t xml:space="preserve"> - Plan de Inversión y pagos: Recursos presupuesto $57.036.000 aprobados en el plan de compras de este proyecto.</t>
    </r>
  </si>
  <si>
    <r>
      <rPr>
        <b/>
        <sz val="11"/>
        <color rgb="FF000000"/>
        <rFont val="Arial"/>
        <family val="2"/>
      </rPr>
      <t>INTI-F-008 -</t>
    </r>
    <r>
      <rPr>
        <sz val="11"/>
        <color rgb="FF000000"/>
        <rFont val="Arial"/>
        <family val="2"/>
      </rPr>
      <t xml:space="preserve"> Mediante acta del 18 de diciembre de 2022, Se celebró reunión para realizar las Gestiones Administrativas del proyecto productivo  S-3660497 SIRA 2016 PLC para adquirir los bienes y/o servicios y ser aprobados en el plan de compras.
</t>
    </r>
    <r>
      <rPr>
        <b/>
        <sz val="11"/>
        <color rgb="FF000000"/>
        <rFont val="Arial"/>
        <family val="2"/>
      </rPr>
      <t xml:space="preserve">INTI-F-009 </t>
    </r>
    <r>
      <rPr>
        <sz val="11"/>
        <color rgb="FF000000"/>
        <rFont val="Arial"/>
        <family val="2"/>
      </rPr>
      <t xml:space="preserve">- Lista de los participantes a las Reuniones, se anexan debidamente firmado por los asistentes.
</t>
    </r>
    <r>
      <rPr>
        <b/>
        <sz val="11"/>
        <color rgb="FF000000"/>
        <rFont val="Arial"/>
        <family val="2"/>
      </rPr>
      <t xml:space="preserve">ACCTI-F-019 - </t>
    </r>
    <r>
      <rPr>
        <sz val="11"/>
        <color rgb="FF000000"/>
        <rFont val="Arial"/>
        <family val="2"/>
      </rPr>
      <t xml:space="preserve">Estructuración Participativa Proyecto Productivo No. S-3660497 SIRA 2016 PLC, implementación de línea de ganadería doble propósito Cebú y Holsteín, bajo un sistema silvopastoril en los predios Lote 1 y Lote 2, vereda Briceño, municipio de Briceño, Antioquia.
 </t>
    </r>
    <r>
      <rPr>
        <b/>
        <sz val="11"/>
        <color rgb="FF000000"/>
        <rFont val="Arial"/>
        <family val="2"/>
      </rPr>
      <t>ACCTI-F-011</t>
    </r>
    <r>
      <rPr>
        <sz val="11"/>
        <color rgb="FF000000"/>
        <rFont val="Arial"/>
        <family val="2"/>
      </rPr>
      <t xml:space="preserve"> - Plan de Inversión y Pagos: Presupuesto aprobado $76.980.581 que se distribuyen en la compra de 19 bovinos y compra de equipos, insumos y materiales, debidamente aprobados en el plan de compras de este proyecto.</t>
    </r>
  </si>
  <si>
    <r>
      <rPr>
        <b/>
        <sz val="11"/>
        <color rgb="FF000000"/>
        <rFont val="Arial"/>
        <family val="2"/>
      </rPr>
      <t>INTI-F-008 -</t>
    </r>
    <r>
      <rPr>
        <sz val="11"/>
        <color rgb="FF000000"/>
        <rFont val="Arial"/>
        <family val="2"/>
      </rPr>
      <t xml:space="preserve"> Mediante acta del 16 de diciembre de 2021, Se celebró reunión para realizar las Gestiones Administrativas del proyecto productivo  S-GUA-111 SIRA 2018 para adquirir semovientes y ser aprobados en el plan de compras.
</t>
    </r>
    <r>
      <rPr>
        <b/>
        <sz val="11"/>
        <color rgb="FF000000"/>
        <rFont val="Arial"/>
        <family val="2"/>
      </rPr>
      <t xml:space="preserve">INTI-F-009 </t>
    </r>
    <r>
      <rPr>
        <sz val="11"/>
        <color rgb="FF000000"/>
        <rFont val="Arial"/>
        <family val="2"/>
      </rPr>
      <t xml:space="preserve">- Lista de los participantes a la reunión, se anexa debidamente firmado por los asistentes.
</t>
    </r>
    <r>
      <rPr>
        <b/>
        <sz val="11"/>
        <color rgb="FF000000"/>
        <rFont val="Arial"/>
        <family val="2"/>
      </rPr>
      <t xml:space="preserve">ACCTI-F-019 - </t>
    </r>
    <r>
      <rPr>
        <sz val="11"/>
        <color rgb="FF000000"/>
        <rFont val="Arial"/>
        <family val="2"/>
      </rPr>
      <t xml:space="preserve">Estructuración Participativa Proyecto Productivo No. S-GUA-111 SIRA 2018, Implementar un sistema de ganadería doble propósito y silvopastoril con 27 vacas preñadas, levantar y cebar con fines de comercialización para consumo (matadero) en un periodo de tiempo corto y con ganancias de peso superiores 500 gr diarios entregando al mercado carne de calidad producida por campesinos en el predio el Palmar de la vereda Tamarrazón del municipio de Riohacha (Guajira). 
</t>
    </r>
    <r>
      <rPr>
        <b/>
        <sz val="11"/>
        <color rgb="FF000000"/>
        <rFont val="Arial"/>
        <family val="2"/>
      </rPr>
      <t>ACCTI-F-011</t>
    </r>
    <r>
      <rPr>
        <sz val="11"/>
        <color rgb="FF000000"/>
        <rFont val="Arial"/>
        <family val="2"/>
      </rPr>
      <t xml:space="preserve"> - Plan de Inversión y Pagos: Presupuesto aprobado $70.311.780 que se distribuyen en la compra de 27 bovinos y compra de insumos debidamente aprobados en el plan de compras de este proyecto.
</t>
    </r>
  </si>
  <si>
    <r>
      <rPr>
        <b/>
        <sz val="11"/>
        <color rgb="FF000000"/>
        <rFont val="Arial"/>
        <family val="2"/>
      </rPr>
      <t xml:space="preserve">
INTI-F-008</t>
    </r>
    <r>
      <rPr>
        <sz val="11"/>
        <color rgb="FF000000"/>
        <rFont val="Arial"/>
        <family val="2"/>
      </rPr>
      <t xml:space="preserve"> - Mediante acta del 5 de octubre de 2021, Se celebró reunión para realizar las Gestiones Administrativas del proyecto productivo  S-NOR-173 SIDRA 2014 para la implementación del cultivo de aguacate con frutales e invertir en la adquisición de material vegetal, herramientas e insumos y en ganadería, y ser aprobados en el plan de compras.
</t>
    </r>
    <r>
      <rPr>
        <b/>
        <sz val="11"/>
        <color rgb="FF000000"/>
        <rFont val="Arial"/>
        <family val="2"/>
      </rPr>
      <t xml:space="preserve">INTI-F-009 </t>
    </r>
    <r>
      <rPr>
        <sz val="11"/>
        <color rgb="FF000000"/>
        <rFont val="Arial"/>
        <family val="2"/>
      </rPr>
      <t xml:space="preserve">- Se evidencia que la lista de los participantes a la reunión esta firmada.
</t>
    </r>
    <r>
      <rPr>
        <b/>
        <sz val="11"/>
        <color rgb="FF000000"/>
        <rFont val="Arial"/>
        <family val="2"/>
      </rPr>
      <t xml:space="preserve">ACCTI-F-019 - </t>
    </r>
    <r>
      <rPr>
        <sz val="11"/>
        <color rgb="FF000000"/>
        <rFont val="Arial"/>
        <family val="2"/>
      </rPr>
      <t>Estructuración Participativa Proyecto Productivo No. S-NOR-173 SIDRA 2016, se analiza la asignación y ejecución del subsidio del proyecto productivo en:</t>
    </r>
    <r>
      <rPr>
        <b/>
        <sz val="11"/>
        <color rgb="FF000000"/>
        <rFont val="Arial"/>
        <family val="2"/>
      </rPr>
      <t xml:space="preserve"> Línea 1,</t>
    </r>
    <r>
      <rPr>
        <sz val="11"/>
        <color rgb="FF000000"/>
        <rFont val="Arial"/>
        <family val="2"/>
      </rPr>
      <t xml:space="preserve">  la implementación del cultivo de aguacate con frutales e invertir en la adquisición de material vegetal, herramientas e insumos. </t>
    </r>
    <r>
      <rPr>
        <b/>
        <sz val="11"/>
        <color rgb="FF000000"/>
        <rFont val="Arial"/>
        <family val="2"/>
      </rPr>
      <t>Línea 2</t>
    </r>
    <r>
      <rPr>
        <sz val="11"/>
        <color rgb="FF000000"/>
        <rFont val="Arial"/>
        <family val="2"/>
      </rPr>
      <t xml:space="preserve">. Ganadería, implementación del sistema de producción ganadera doble propósito pastoril de pasto brachiaria con estrato arbóreo y arbustivo en el predio La Palma, vereda Paloquemao, Municipio de Abrego, departamento de Norte de Santander. 
 </t>
    </r>
    <r>
      <rPr>
        <b/>
        <sz val="11"/>
        <color rgb="FF000000"/>
        <rFont val="Arial"/>
        <family val="2"/>
      </rPr>
      <t>ACCTI-F-011</t>
    </r>
    <r>
      <rPr>
        <sz val="11"/>
        <color rgb="FF000000"/>
        <rFont val="Arial"/>
        <family val="2"/>
      </rPr>
      <t xml:space="preserve"> - Plan de Inversión y pagos: Plan de Inversión y Pagos: Presupuesto aprobado $43.736.000 que se distribuyen en la implementación del cultivo de aguacate, insumos y en ganadería para ser aprobados en el plan de compras de este proyecto con el apalancamiento de los recursos financieros otorgados para el proyecto.</t>
    </r>
  </si>
  <si>
    <t xml:space="preserve">
INTI-F-008 - Mediante acta del 22 de enero de 2021, se celebró reunión para realizar las Gestiones Administrativas del proyecto productivo  S-1023802795 SIRA 2016PLC, para implementar un sistema de ganadería de ceba,  fortalecimiento de la capacidad de producción de miel de abejas y el sostenimiento de 312 arboles de aguacate criollo, choquette y papelillo y ser aprobadas en el plan de compras. 
INTI-F-009 - Se evidencia la lista de asistencia firmada por todos los asistentes.
ACCTI-F-019 - Estructuración Participativa Proyecto Productivo No. S-1023802795 SIRA 2016PLC, se analiza la asignación del subsidio para la implementación de un sistema de ganadería de ceba bajo manejo silvopastoril con 10 terneros en 6,5 has, distribuidos en 2 ciclos con una carga inicial de 0,68 animales/ha y una carga final de 1,36 animales/ha para comercialización en pie, producción de miel de abejas mediante el aumento de los núcleos apícolas en 125 unidades nuevas y sostener la producción 312 árboles de aguacate criollo, choquette y papelillo en el Predio Lote La Calera, municipio de Briceño - Antioquia. 
ACCTI-F-011 - Plan de Inversión y pagos: Presupuesto aprobado $81.795.471 que se distribuyen en ganadería de ceba,  fortalecimiento de la capacidad de producción de miel de abejas y el sostenimiento de 312 arboles de aguacate criollo, choquette y papelillo. </t>
  </si>
  <si>
    <r>
      <rPr>
        <b/>
        <sz val="11"/>
        <color rgb="FF000000"/>
        <rFont val="Arial"/>
        <family val="2"/>
      </rPr>
      <t>INTI-F-008 - PLAN ESTRUCTURACION Y PAGOS</t>
    </r>
    <r>
      <rPr>
        <sz val="11"/>
        <color rgb="FF000000"/>
        <rFont val="Arial"/>
        <family val="2"/>
      </rPr>
      <t xml:space="preserve">: OK.
</t>
    </r>
    <r>
      <rPr>
        <b/>
        <sz val="11"/>
        <color rgb="FF000000"/>
        <rFont val="Arial"/>
        <family val="2"/>
      </rPr>
      <t>INTI-F-009 -LISTA DE ASITENCIA:</t>
    </r>
    <r>
      <rPr>
        <sz val="11"/>
        <color rgb="FF000000"/>
        <rFont val="Arial"/>
        <family val="2"/>
      </rPr>
      <t xml:space="preserve"> OK revisado.
</t>
    </r>
    <r>
      <rPr>
        <b/>
        <sz val="11"/>
        <color rgb="FF000000"/>
        <rFont val="Arial"/>
        <family val="2"/>
      </rPr>
      <t>ACCTI-F-019 - ESTRUCTURACION PARTICIPATIVA: -</t>
    </r>
    <r>
      <rPr>
        <sz val="11"/>
        <color rgb="FF000000"/>
        <rFont val="Arial"/>
        <family val="2"/>
      </rPr>
      <t xml:space="preserve"> Implementar un plan de fertilización para 6 hectáreas de café, en producción variedad castillo, en el predio La Selva, Vereda La Albania, Municipio del Águila, Departamento Valle del Cauca, para el fortalecimiento productivo y comercial que garantice la permanencia de 4 familias. La presente estructuración del proyecto productivo se realizó de forma participativo con los beneficiarios como se evidencia en el formato INTI-F-008; INTI-F-009 Anexos a este formato.
</t>
    </r>
    <r>
      <rPr>
        <b/>
        <sz val="11"/>
        <color rgb="FF000000"/>
        <rFont val="Arial"/>
        <family val="2"/>
      </rPr>
      <t xml:space="preserve">ACCTI-F-011 - PLAN DE INVERSION Y PAGOS del 25 de diciembre 2020:  </t>
    </r>
    <r>
      <rPr>
        <sz val="11"/>
        <color rgb="FF000000"/>
        <rFont val="Arial"/>
        <family val="2"/>
      </rPr>
      <t>Implementar un plan de fertilización de 6 hectáreas de café, en producción variedad castillo, en el predio La Selva, Vereda La Albania, Municipio del Águila, Departamento del Valle del Cauca.</t>
    </r>
  </si>
  <si>
    <r>
      <rPr>
        <b/>
        <sz val="11"/>
        <color rgb="FF000000"/>
        <rFont val="Arial"/>
        <family val="2"/>
      </rPr>
      <t xml:space="preserve">INTI-F-008 - </t>
    </r>
    <r>
      <rPr>
        <sz val="11"/>
        <color rgb="FF000000"/>
        <rFont val="Arial"/>
        <family val="2"/>
      </rPr>
      <t xml:space="preserve">Mediante acta del 23 de septiembre de 2021 del proyecto Productivo S-1079174984 se realizan las gestiones para implementar el sostenimiento de 13.5 ha de café variedad F7-Canicafé F1, construcción de un beneficiadero auxiliar y establecimiento de una ganadería doble propósito con 10 becerros (Bos taurus x B Indicus) en sistema silvopastoril, ubicados en la Finca El Mirador, vereda de Chorreras, municipio de San Vicente del Caguán-Caqueta.
</t>
    </r>
    <r>
      <rPr>
        <b/>
        <sz val="11"/>
        <color rgb="FF000000"/>
        <rFont val="Arial"/>
        <family val="2"/>
      </rPr>
      <t>INTI-F-009 - LISTA DE ASISTENCIA:</t>
    </r>
    <r>
      <rPr>
        <sz val="11"/>
        <color rgb="FF000000"/>
        <rFont val="Arial"/>
        <family val="2"/>
      </rPr>
      <t xml:space="preserve"> Se evidencia la lista firmada por los asistentes.
</t>
    </r>
    <r>
      <rPr>
        <b/>
        <sz val="11"/>
        <color rgb="FF000000"/>
        <rFont val="Arial"/>
        <family val="2"/>
      </rPr>
      <t xml:space="preserve">ACCTI-F-019 - ESTRUCTURACION PARTICIPATIVA del 27 de marzo de 2022: </t>
    </r>
    <r>
      <rPr>
        <sz val="11"/>
        <color rgb="FF000000"/>
        <rFont val="Arial"/>
        <family val="2"/>
      </rPr>
      <t xml:space="preserve">Sostenimiento de 13.5 ha de café variedad F7-Canicafé F1, construcción de un beneficiadero auxiliar y establecimiento de una ganadería doble propósito con 10 becerros en sistema silvopastoril. Vicente del Caguán-Caqueta.
 </t>
    </r>
    <r>
      <rPr>
        <b/>
        <sz val="11"/>
        <color rgb="FF000000"/>
        <rFont val="Arial"/>
        <family val="2"/>
      </rPr>
      <t>ACCTI-F-011 - PLAN DE INVERSION Y PAGOS del 27 de marzo de 2022:</t>
    </r>
    <r>
      <rPr>
        <sz val="11"/>
        <color rgb="FF000000"/>
        <rFont val="Arial"/>
        <family val="2"/>
      </rPr>
      <t xml:space="preserve"> Sostenimiento de 13.5 ha de café variedad F7-Canicafé F1, construcción de un beneficiadero auxiliar y establecimiento de una ganadería doble propósito con 10 becerros.</t>
    </r>
  </si>
  <si>
    <r>
      <rPr>
        <b/>
        <sz val="11"/>
        <color rgb="FF000000"/>
        <rFont val="Arial"/>
        <family val="2"/>
      </rPr>
      <t xml:space="preserve">
INTI-F-008 - </t>
    </r>
    <r>
      <rPr>
        <sz val="11"/>
        <color rgb="FF000000"/>
        <rFont val="Arial"/>
        <family val="2"/>
      </rPr>
      <t xml:space="preserve">PLAN ESTRUCTURACION Y PAGOS: No figura evidencia documental del proyecto productivo.
</t>
    </r>
    <r>
      <rPr>
        <b/>
        <sz val="11"/>
        <color rgb="FF000000"/>
        <rFont val="Arial"/>
        <family val="2"/>
      </rPr>
      <t>INTI-F-009</t>
    </r>
    <r>
      <rPr>
        <sz val="11"/>
        <color rgb="FF000000"/>
        <rFont val="Arial"/>
        <family val="2"/>
      </rPr>
      <t xml:space="preserve"> -LISTA DE ASITENCIA: No figura evidencia documental del proyecto productivo.
</t>
    </r>
    <r>
      <rPr>
        <b/>
        <sz val="11"/>
        <color rgb="FF000000"/>
        <rFont val="Arial"/>
        <family val="2"/>
      </rPr>
      <t>ACCTI-F-019 -</t>
    </r>
    <r>
      <rPr>
        <sz val="11"/>
        <color rgb="FF000000"/>
        <rFont val="Arial"/>
        <family val="2"/>
      </rPr>
      <t xml:space="preserve"> ESTRUCTURA PARTICIPATIVA: No existe evidencia documental del proyecto productivo.
</t>
    </r>
    <r>
      <rPr>
        <b/>
        <sz val="11"/>
        <color rgb="FF000000"/>
        <rFont val="Arial"/>
        <family val="2"/>
      </rPr>
      <t xml:space="preserve">ACCTI-F-011 - </t>
    </r>
    <r>
      <rPr>
        <sz val="11"/>
        <color rgb="FF000000"/>
        <rFont val="Arial"/>
        <family val="2"/>
      </rPr>
      <t xml:space="preserve">PLAN DE INVERSION Y PAGOS: Implementación de 6 hectáreas de ñame  diamante, 3 hectáreas de yuca chiroza y 3 hectáreas de ahuyama criolla en el predio El Recuerdo- Municipio de Canalete - Departamento de Córdoba.
</t>
    </r>
    <r>
      <rPr>
        <b/>
        <sz val="11"/>
        <color rgb="FF000000"/>
        <rFont val="Arial"/>
        <family val="2"/>
      </rPr>
      <t xml:space="preserve">
</t>
    </r>
  </si>
  <si>
    <r>
      <rPr>
        <b/>
        <sz val="11"/>
        <color rgb="FF000000"/>
        <rFont val="Arial"/>
        <family val="2"/>
      </rPr>
      <t xml:space="preserve">
ACCTI-F-011 -</t>
    </r>
    <r>
      <rPr>
        <sz val="11"/>
        <color rgb="FF000000"/>
        <rFont val="Arial"/>
        <family val="2"/>
      </rPr>
      <t xml:space="preserve"> Plan de Inversiones y Pagos:  Compra de ganado, equipos e insumos y siembre de pasto de corte.
</t>
    </r>
    <r>
      <rPr>
        <b/>
        <sz val="11"/>
        <color rgb="FF000000"/>
        <rFont val="Arial"/>
        <family val="2"/>
      </rPr>
      <t>ACCTI-F-018</t>
    </r>
    <r>
      <rPr>
        <sz val="11"/>
        <color rgb="FF000000"/>
        <rFont val="Arial"/>
        <family val="2"/>
      </rPr>
      <t xml:space="preserve"> - Valoración a la Estructura del PP  del 31 de julio de 2019 - Implementación de establecimiento de un sistema de ganadería doble propósito y siembra de pasto de corte.
Vr. Presupuesto aprobado $34.496.000
Vr. Contrapartida por mano de obra $18.460.447 
ACC</t>
    </r>
    <r>
      <rPr>
        <b/>
        <sz val="11"/>
        <color rgb="FF000000"/>
        <rFont val="Arial"/>
        <family val="2"/>
      </rPr>
      <t>TI-F-019</t>
    </r>
    <r>
      <rPr>
        <sz val="11"/>
        <color rgb="FF000000"/>
        <rFont val="Arial"/>
        <family val="2"/>
      </rPr>
      <t xml:space="preserve"> - Estructuración participativa: Ok.</t>
    </r>
  </si>
  <si>
    <r>
      <rPr>
        <b/>
        <sz val="11"/>
        <color rgb="FF000000"/>
        <rFont val="Arial"/>
        <family val="2"/>
      </rPr>
      <t>ACCTI-F-011</t>
    </r>
    <r>
      <rPr>
        <sz val="11"/>
        <color rgb="FF000000"/>
        <rFont val="Arial"/>
        <family val="2"/>
      </rPr>
      <t xml:space="preserve"> - Plan de Inversiones y Pagos , explicado anteriormente
ACCTI-F-018 - Valoración a la Estructura del PP - Implementar un sistema silvopastoril de ganadería doble propósito de 4 novillas e insumos agrícolas según plan de inversión y construcción de Corral para el ganado de acuerdo a especificaciones registradas en el plan de inversión. 
Vr. Presupuesto aprobado $31.216.130
</t>
    </r>
    <r>
      <rPr>
        <b/>
        <sz val="11"/>
        <color rgb="FF000000"/>
        <rFont val="Arial"/>
        <family val="2"/>
      </rPr>
      <t>ACCTI-F-019</t>
    </r>
    <r>
      <rPr>
        <sz val="11"/>
        <color rgb="FF000000"/>
        <rFont val="Arial"/>
        <family val="2"/>
      </rPr>
      <t xml:space="preserve"> - Estructuración Participativa - Ok.</t>
    </r>
  </si>
  <si>
    <r>
      <rPr>
        <b/>
        <sz val="11"/>
        <color rgb="FF000000"/>
        <rFont val="Arial"/>
        <family val="2"/>
      </rPr>
      <t>ACCTI-F-011 -</t>
    </r>
    <r>
      <rPr>
        <sz val="11"/>
        <color rgb="FF000000"/>
        <rFont val="Arial"/>
        <family val="2"/>
      </rPr>
      <t xml:space="preserve"> Plan de Inversiones y Pagos en la Implementación de sostenimiento de 3.3 hectáreas de café variedad castillo y siembra de 3.2 hectáreas de café variedad castillo.
</t>
    </r>
    <r>
      <rPr>
        <b/>
        <sz val="11"/>
        <color rgb="FF000000"/>
        <rFont val="Arial"/>
        <family val="2"/>
      </rPr>
      <t>ACCTI-F-018</t>
    </r>
    <r>
      <rPr>
        <sz val="11"/>
        <color rgb="FF000000"/>
        <rFont val="Arial"/>
        <family val="2"/>
      </rPr>
      <t xml:space="preserve"> - Valoración a la Estructura del PP.  Sostenimiento de 3.3 hectáreas de café variedad castillo y siembra de 3.2 hectáreas de café variedad castillo , en el lote Alicia, Vera de Santa Rosa, Municipio de Popayán, Departamento del Cauca. 
Vr. Presupuesto aprobado $57.036.000
</t>
    </r>
    <r>
      <rPr>
        <b/>
        <sz val="11"/>
        <color rgb="FF000000"/>
        <rFont val="Arial"/>
        <family val="2"/>
      </rPr>
      <t>ACCTI-F-019</t>
    </r>
    <r>
      <rPr>
        <sz val="11"/>
        <color rgb="FF000000"/>
        <rFont val="Arial"/>
        <family val="2"/>
      </rPr>
      <t xml:space="preserve"> - Estructuración Participativa: OK.</t>
    </r>
  </si>
  <si>
    <r>
      <rPr>
        <b/>
        <sz val="11"/>
        <color rgb="FF000000"/>
        <rFont val="Arial"/>
        <family val="2"/>
      </rPr>
      <t>ACCTI-F-011 -</t>
    </r>
    <r>
      <rPr>
        <sz val="11"/>
        <color rgb="FF000000"/>
        <rFont val="Arial"/>
        <family val="2"/>
      </rPr>
      <t xml:space="preserve"> </t>
    </r>
    <r>
      <rPr>
        <b/>
        <sz val="11"/>
        <color rgb="FF000000"/>
        <rFont val="Arial"/>
        <family val="2"/>
      </rPr>
      <t>Plan de Inversiones y Pagos</t>
    </r>
    <r>
      <rPr>
        <sz val="11"/>
        <color rgb="FF000000"/>
        <rFont val="Arial"/>
        <family val="2"/>
      </rPr>
      <t xml:space="preserve"> , Compra de 19 bovinos, equipos, insumos y materiales.
</t>
    </r>
    <r>
      <rPr>
        <b/>
        <sz val="11"/>
        <color rgb="FF000000"/>
        <rFont val="Arial"/>
        <family val="2"/>
      </rPr>
      <t>ACCTI-F-018</t>
    </r>
    <r>
      <rPr>
        <sz val="11"/>
        <color rgb="FF000000"/>
        <rFont val="Arial"/>
        <family val="2"/>
      </rPr>
      <t xml:space="preserve"> -</t>
    </r>
    <r>
      <rPr>
        <b/>
        <sz val="11"/>
        <color rgb="FF000000"/>
        <rFont val="Arial"/>
        <family val="2"/>
      </rPr>
      <t xml:space="preserve"> Valoración a la Estructura del PP</t>
    </r>
    <r>
      <rPr>
        <sz val="11"/>
        <color rgb="FF000000"/>
        <rFont val="Arial"/>
        <family val="2"/>
      </rPr>
      <t xml:space="preserve"> - Implementación de línea de ganadería doble propósito Cebú x Holsteín, bajo un sistema silvopastoril en los predios Lote 1 y Lote 2, vereda Briceño, municipio de Briceño, Antioquia.
Vr. Presupuesto aprobado $76.980.581
</t>
    </r>
    <r>
      <rPr>
        <b/>
        <sz val="11"/>
        <color rgb="FF000000"/>
        <rFont val="Arial"/>
        <family val="2"/>
      </rPr>
      <t>ACCTI-F-019 - Estructuración Participativa</t>
    </r>
    <r>
      <rPr>
        <sz val="11"/>
        <color rgb="FF000000"/>
        <rFont val="Arial"/>
        <family val="2"/>
      </rPr>
      <t>: OK.</t>
    </r>
  </si>
  <si>
    <r>
      <rPr>
        <b/>
        <sz val="11"/>
        <color rgb="FF000000"/>
        <rFont val="Arial"/>
        <family val="2"/>
      </rPr>
      <t>ACCTI-F-011 -</t>
    </r>
    <r>
      <rPr>
        <sz val="11"/>
        <color rgb="FF000000"/>
        <rFont val="Arial"/>
        <family val="2"/>
      </rPr>
      <t xml:space="preserve"> Plan de Inversiones y Pagos en la línea Ganadería Doble Propósito bajo sistema silvopastoril de 27 bovinos, predio El Palmar, vereda Tamarrazón Municipio de Riohacha - Guajira.
</t>
    </r>
    <r>
      <rPr>
        <b/>
        <sz val="11"/>
        <color rgb="FF000000"/>
        <rFont val="Arial"/>
        <family val="2"/>
      </rPr>
      <t>ACCTI-F-018</t>
    </r>
    <r>
      <rPr>
        <sz val="11"/>
        <color rgb="FF000000"/>
        <rFont val="Arial"/>
        <family val="2"/>
      </rPr>
      <t xml:space="preserve"> - Valoración a la Estructura del PP. Desarrollo en la línea ganadera doble propósito bajo el sistema silvopastoril con 27 vacas preñadas, levantar y cebar con fines de comercialización para consumo (matadero) en un periodo de tiempo corto y con ganancias de peso superiores 500 gr diarios entregando al mercado carne de calidad producida por campesinos en el predio el Palmar de la vereda Tamarrazón del municipio de Riohacha (Guajira).
Vr. Presupuesto aprobado $70.311.780
</t>
    </r>
    <r>
      <rPr>
        <b/>
        <sz val="11"/>
        <color rgb="FF000000"/>
        <rFont val="Arial"/>
        <family val="2"/>
      </rPr>
      <t>ACCTI-F-019</t>
    </r>
    <r>
      <rPr>
        <sz val="11"/>
        <color rgb="FF000000"/>
        <rFont val="Arial"/>
        <family val="2"/>
      </rPr>
      <t xml:space="preserve"> - Estructuración Participativa. OK.</t>
    </r>
  </si>
  <si>
    <r>
      <rPr>
        <b/>
        <sz val="11"/>
        <color rgb="FF000000"/>
        <rFont val="Arial"/>
        <family val="2"/>
      </rPr>
      <t>ACCTI-F-011 -</t>
    </r>
    <r>
      <rPr>
        <sz val="11"/>
        <color rgb="FF000000"/>
        <rFont val="Arial"/>
        <family val="2"/>
      </rPr>
      <t xml:space="preserve"> Plan de Inversiones y Pagos, Implementación de 6 has de aguacate y una línea de ganadería doble propósito.
</t>
    </r>
    <r>
      <rPr>
        <b/>
        <sz val="11"/>
        <color rgb="FF000000"/>
        <rFont val="Arial"/>
        <family val="2"/>
      </rPr>
      <t>ACCTI-F-018</t>
    </r>
    <r>
      <rPr>
        <sz val="11"/>
        <color rgb="FF000000"/>
        <rFont val="Arial"/>
        <family val="2"/>
      </rPr>
      <t xml:space="preserve"> - Valoración a la Estructura del PP. Implementación de 6 has. de aguacate y una línea de ganadería doble propósito (5 has) bajo sistema silvopastoril en el predio La Palma, vereda Paloquemao, Municipio de Abrego, departamento de Norte de Santander con el apalancamiento de los recursos financieros otorgados para el proyecto productivo en el subsidio. 
Vr. Presupuesto aprobado $34.496.000
</t>
    </r>
    <r>
      <rPr>
        <b/>
        <sz val="11"/>
        <color rgb="FF000000"/>
        <rFont val="Arial"/>
        <family val="2"/>
      </rPr>
      <t>ACCTI-F-019</t>
    </r>
    <r>
      <rPr>
        <sz val="11"/>
        <color rgb="FF000000"/>
        <rFont val="Arial"/>
        <family val="2"/>
      </rPr>
      <t xml:space="preserve"> - Estructuración Participativa.ACCTI-F-019 - OK. </t>
    </r>
  </si>
  <si>
    <r>
      <rPr>
        <b/>
        <sz val="11"/>
        <color rgb="FF000000"/>
        <rFont val="Arial"/>
        <family val="2"/>
      </rPr>
      <t>ACCTI-F-011 -</t>
    </r>
    <r>
      <rPr>
        <sz val="11"/>
        <color rgb="FF000000"/>
        <rFont val="Arial"/>
        <family val="2"/>
      </rPr>
      <t xml:space="preserve"> Plan de Inversión y pagos: Implementación de un sistema de ganadería de ceba, producción de miel de abejas y el sostenimiento de 312 arboles de aguacate criollo, choquette y papelillo.
</t>
    </r>
    <r>
      <rPr>
        <b/>
        <sz val="11"/>
        <color rgb="FF000000"/>
        <rFont val="Arial"/>
        <family val="2"/>
      </rPr>
      <t>ACCTI-F-018 -</t>
    </r>
    <r>
      <rPr>
        <sz val="11"/>
        <color rgb="FF000000"/>
        <rFont val="Arial"/>
        <family val="2"/>
      </rPr>
      <t xml:space="preserve"> Valoración a la Estructura del PP. - Implementación de un sistema de ganadería de ceba bajo manejo silvopastoril con 16 individuos, fortalecimiento de la capacidad de producción de miel y sostenimiento de 312 arboles de aguacate criollo, choquette y papelillo en el Predio Lote La Calera, municipio de Briceño - Antioquia. 
</t>
    </r>
    <r>
      <rPr>
        <b/>
        <sz val="11"/>
        <color rgb="FF000000"/>
        <rFont val="Arial"/>
        <family val="2"/>
      </rPr>
      <t>ACCTI-F-019</t>
    </r>
    <r>
      <rPr>
        <sz val="11"/>
        <color rgb="FF000000"/>
        <rFont val="Arial"/>
        <family val="2"/>
      </rPr>
      <t xml:space="preserve"> - Estructuración Participativa.ACCTI-F-019 - OK.</t>
    </r>
  </si>
  <si>
    <r>
      <rPr>
        <b/>
        <sz val="11"/>
        <color rgb="FF000000"/>
        <rFont val="Arial"/>
        <family val="2"/>
      </rPr>
      <t xml:space="preserve">ACCTI-F-011 - PLAN DE INVERSION Y PAGOS </t>
    </r>
    <r>
      <rPr>
        <sz val="11"/>
        <color rgb="FF000000"/>
        <rFont val="Arial"/>
        <family val="2"/>
      </rPr>
      <t xml:space="preserve">del 26 de septiembre 2014: OK. revisado. 
Presupuesto aprobado $8.120.000.
</t>
    </r>
    <r>
      <rPr>
        <b/>
        <sz val="11"/>
        <color rgb="FF000000"/>
        <rFont val="Arial"/>
        <family val="2"/>
      </rPr>
      <t>ACCTI-F-018 -</t>
    </r>
    <r>
      <rPr>
        <sz val="11"/>
        <color rgb="FF000000"/>
        <rFont val="Arial"/>
        <family val="2"/>
      </rPr>
      <t xml:space="preserve"> </t>
    </r>
    <r>
      <rPr>
        <b/>
        <sz val="11"/>
        <color rgb="FF000000"/>
        <rFont val="Arial"/>
        <family val="2"/>
      </rPr>
      <t xml:space="preserve"> Valoración A LA ESTRUCTURA DEL PP: </t>
    </r>
    <r>
      <rPr>
        <sz val="11"/>
        <color rgb="FF000000"/>
        <rFont val="Arial"/>
        <family val="2"/>
      </rPr>
      <t xml:space="preserve"> Concepto de viabilidad integral de la estructuración VIABLE, para instalar un sistema agroforestal con la siembra de 1.000 nuevas plántulas injertas de cacao CCN 51, asociadas con 200 plantas injertas de aguacate, que garantice la permanencia de la familia beneficiaria del S-SAN-014 SIDRA 2014. 
</t>
    </r>
    <r>
      <rPr>
        <b/>
        <sz val="11"/>
        <color rgb="FF000000"/>
        <rFont val="Arial"/>
        <family val="2"/>
      </rPr>
      <t xml:space="preserve">ACCTI-F-019 - ESTRUCTURACION PARTICIPATIVA: </t>
    </r>
    <r>
      <rPr>
        <sz val="11"/>
        <color rgb="FF000000"/>
        <rFont val="Arial"/>
        <family val="2"/>
      </rPr>
      <t xml:space="preserve">- OK. revisado
 </t>
    </r>
  </si>
  <si>
    <r>
      <rPr>
        <b/>
        <sz val="11"/>
        <color rgb="FF000000"/>
        <rFont val="Arial"/>
        <family val="2"/>
      </rPr>
      <t>ACCTI-F-011 - PLAN DE INVERSION Y PAGOS</t>
    </r>
    <r>
      <rPr>
        <sz val="11"/>
        <color rgb="FF000000"/>
        <rFont val="Arial"/>
        <family val="2"/>
      </rPr>
      <t xml:space="preserve">  OK.
Presupuesto aprobado $17.248.000.
</t>
    </r>
    <r>
      <rPr>
        <b/>
        <sz val="11"/>
        <color rgb="FF000000"/>
        <rFont val="Arial"/>
        <family val="2"/>
      </rPr>
      <t>ACCTI-F-018 - VALORACION A LA ESTRUCTURA DEL PP</t>
    </r>
    <r>
      <rPr>
        <sz val="11"/>
        <color rgb="FF000000"/>
        <rFont val="Arial"/>
        <family val="2"/>
      </rPr>
      <t xml:space="preserve">: Implementar un plan de fertilización de 6 hectáreas de café, en producción variedad castillo, en el predio La Selva, Vereda La Albania, Municipio del Águila, Departamento del Valle del Cauca.  
</t>
    </r>
    <r>
      <rPr>
        <b/>
        <sz val="11"/>
        <color rgb="FF000000"/>
        <rFont val="Arial"/>
        <family val="2"/>
      </rPr>
      <t xml:space="preserve">ACCTI-F-019 - ESTRUCTURACION PARTICIPATIVA: OK. </t>
    </r>
  </si>
  <si>
    <r>
      <rPr>
        <b/>
        <sz val="11"/>
        <color rgb="FF000000"/>
        <rFont val="Arial"/>
        <family val="2"/>
      </rPr>
      <t>ACCTI-F-011 - PLAN DE INVERSION Y PAGOS del 27 de marzo de 2022: OK.</t>
    </r>
    <r>
      <rPr>
        <sz val="11"/>
        <color rgb="FF000000"/>
        <rFont val="Arial"/>
        <family val="2"/>
      </rPr>
      <t xml:space="preserve"> 
Presupuesto aprobado $31.185.582.
</t>
    </r>
    <r>
      <rPr>
        <b/>
        <sz val="11"/>
        <color rgb="FF000000"/>
        <rFont val="Arial"/>
        <family val="2"/>
      </rPr>
      <t>ACCTI-F-018 -</t>
    </r>
    <r>
      <rPr>
        <sz val="11"/>
        <color rgb="FF000000"/>
        <rFont val="Arial"/>
        <family val="2"/>
      </rPr>
      <t xml:space="preserve"> </t>
    </r>
    <r>
      <rPr>
        <b/>
        <sz val="11"/>
        <color rgb="FF000000"/>
        <rFont val="Arial"/>
        <family val="2"/>
      </rPr>
      <t xml:space="preserve"> Valoración A LA ESTRUCTURA DEL PP: </t>
    </r>
    <r>
      <rPr>
        <sz val="11"/>
        <color rgb="FF000000"/>
        <rFont val="Arial"/>
        <family val="2"/>
      </rPr>
      <t xml:space="preserve">Sostenimiento de 13.5 ha de café variedad F7-Canicafé F1, construcción de un beneficiadero auxiliar y establecimiento de una ganadería doble propósito con 10 becerros (Bos taurus x B Indicas) en sistema silvopastoril, ubicados en la Finca El Mirador, vereda de Chorreras, municipio de San Vicente del Caguán-Caqueta, que garantice la permanencia de las familias beneficiarias del proyecto S-1079174984 2016 PLC. 
</t>
    </r>
    <r>
      <rPr>
        <b/>
        <sz val="11"/>
        <color rgb="FF000000"/>
        <rFont val="Arial"/>
        <family val="2"/>
      </rPr>
      <t>ACCTI-F-019 - ESTRUCTURACION PARTICIPATIVA: OK,</t>
    </r>
  </si>
  <si>
    <r>
      <rPr>
        <b/>
        <sz val="11"/>
        <color rgb="FF000000"/>
        <rFont val="Arial"/>
        <family val="2"/>
      </rPr>
      <t xml:space="preserve">ACCTI-F-011.- PLAN DE INVERSION Y PAGOS: </t>
    </r>
    <r>
      <rPr>
        <sz val="11"/>
        <color rgb="FF000000"/>
        <rFont val="Arial"/>
        <family val="2"/>
      </rPr>
      <t xml:space="preserve">IMPLEMENTACION DE 6 HECTAREAS DE ÑAME DIAMANTE, 3 HECTAREAS DE YUCA CHIROZA Y 3 HECTAREAS DE AHUYAMA CRIOLLA proyecto S-COR-002 vigencia 2014.
Presupuesto aprobado $52.706.898
</t>
    </r>
    <r>
      <rPr>
        <b/>
        <sz val="11"/>
        <color rgb="FF000000"/>
        <rFont val="Arial"/>
        <family val="2"/>
      </rPr>
      <t>ACCTI-F-018 -</t>
    </r>
    <r>
      <rPr>
        <sz val="11"/>
        <color rgb="FF000000"/>
        <rFont val="Arial"/>
        <family val="2"/>
      </rPr>
      <t xml:space="preserve"> </t>
    </r>
    <r>
      <rPr>
        <b/>
        <sz val="11"/>
        <color rgb="FF000000"/>
        <rFont val="Arial"/>
        <family val="2"/>
      </rPr>
      <t xml:space="preserve"> Valoración A LA ESTRUCTURA DEL PP: I</t>
    </r>
    <r>
      <rPr>
        <sz val="11"/>
        <color rgb="FF000000"/>
        <rFont val="Arial"/>
        <family val="2"/>
      </rPr>
      <t xml:space="preserve">MPLEMENTACION DE 6 HECTAREAS DE ÑAME DIAMANTE, 3 HECTAREAS DE YUCA CHIROZA Y 3 HECTAREAS DE AHUYAMA CRIOLLA proyecto S-COR-002 </t>
    </r>
    <r>
      <rPr>
        <b/>
        <sz val="11"/>
        <color rgb="FF000000"/>
        <rFont val="Arial"/>
        <family val="2"/>
      </rPr>
      <t xml:space="preserve">vigencia 2014. </t>
    </r>
    <r>
      <rPr>
        <sz val="11"/>
        <color rgb="FF000000"/>
        <rFont val="Arial"/>
        <family val="2"/>
      </rPr>
      <t xml:space="preserve"> 
</t>
    </r>
    <r>
      <rPr>
        <b/>
        <sz val="11"/>
        <color rgb="FF000000"/>
        <rFont val="Arial"/>
        <family val="2"/>
      </rPr>
      <t xml:space="preserve">ACCTI-F-019 - ESTRUCTURACION PARTICIPATIVA: OK,
</t>
    </r>
    <r>
      <rPr>
        <sz val="11"/>
        <color rgb="FF000000"/>
        <rFont val="Arial"/>
        <family val="2"/>
      </rPr>
      <t xml:space="preserve"> </t>
    </r>
  </si>
  <si>
    <r>
      <rPr>
        <b/>
        <sz val="11"/>
        <color rgb="FF000000"/>
        <rFont val="Arial"/>
        <family val="2"/>
      </rPr>
      <t>INTI-F-008</t>
    </r>
    <r>
      <rPr>
        <sz val="11"/>
        <color rgb="FF000000"/>
        <rFont val="Arial"/>
        <family val="2"/>
      </rPr>
      <t xml:space="preserve"> - Acta de Reunión - Con fecha 19 de septiembre de 2018 se realiza la reunión del plan de Compras del proyecto ST-BOL-002 SIRA 2016
</t>
    </r>
    <r>
      <rPr>
        <b/>
        <sz val="11"/>
        <color rgb="FF000000"/>
        <rFont val="Arial"/>
        <family val="2"/>
      </rPr>
      <t>INTI -F-009</t>
    </r>
    <r>
      <rPr>
        <sz val="11"/>
        <color rgb="FF000000"/>
        <rFont val="Arial"/>
        <family val="2"/>
      </rPr>
      <t xml:space="preserve">   Listado de Asistencia - Se verificó la planilla de los asistentes. ok.
</t>
    </r>
    <r>
      <rPr>
        <b/>
        <sz val="11"/>
        <color rgb="FF000000"/>
        <rFont val="Arial"/>
        <family val="2"/>
      </rPr>
      <t xml:space="preserve">ACCTI-F-012 </t>
    </r>
    <r>
      <rPr>
        <sz val="11"/>
        <color rgb="FF000000"/>
        <rFont val="Arial"/>
        <family val="2"/>
      </rPr>
      <t xml:space="preserve">- Evaluación y Selección de Proveedores: En reunión realizada el 19 de septiembre de 2018, se presentaron los siguientes oferentes para la evaluación e inclusión en el Plan de Compras del PP:
</t>
    </r>
    <r>
      <rPr>
        <b/>
        <sz val="11"/>
        <color rgb="FF000000"/>
        <rFont val="Arial"/>
        <family val="2"/>
      </rPr>
      <t xml:space="preserve">Línea insumos agrícolas: </t>
    </r>
    <r>
      <rPr>
        <sz val="11"/>
        <color rgb="FF000000"/>
        <rFont val="Arial"/>
        <family val="2"/>
      </rPr>
      <t xml:space="preserve">Se presentaron tres (3) cotizaciones, a saber: 1.- Agropecuaria la Lluvia/Ramón Díaz Rivero. 2.- Agropecuaria El Rancho/Ridis Garizao Paredes y 3.-  Agropecuaria Sincelejo/Manuel Hernández Tovar. De las anteriores cotizaciones se seleccionó a Agropecuaria Sincelejo/Manuel Hernández como el proveedor a sumistrar los insumos agropecuarios por valor de $7.410.000. 
</t>
    </r>
    <r>
      <rPr>
        <b/>
        <sz val="11"/>
        <color rgb="FF000000"/>
        <rFont val="Arial"/>
        <family val="2"/>
      </rPr>
      <t>Línea Ganadera:</t>
    </r>
    <r>
      <rPr>
        <sz val="11"/>
        <color rgb="FF000000"/>
        <rFont val="Arial"/>
        <family val="2"/>
      </rPr>
      <t xml:space="preserve"> Se presentaros  tres (3) cotizaciones, a saber: 1.- Dario López Nava. 2.- David Alberto Pérez Racine y (3) Domiciano Castillo Marmolejo. Se seleccionó a David Alberto Pérez Racine por valor de $17.500.000.
</t>
    </r>
    <r>
      <rPr>
        <b/>
        <sz val="11"/>
        <color rgb="FF000000"/>
        <rFont val="Arial"/>
        <family val="2"/>
      </rPr>
      <t>Construcción del Jagüey</t>
    </r>
    <r>
      <rPr>
        <sz val="11"/>
        <color rgb="FF000000"/>
        <rFont val="Arial"/>
        <family val="2"/>
      </rPr>
      <t xml:space="preserve">: Solo se presentó el oferente Otomar Lascarro Silva, debido que en la zona no existen empresas que presten el servicio de maquinaria pesada, razón por la cual fué seleccionada la cotización por valor de $2.800.000.
</t>
    </r>
    <r>
      <rPr>
        <b/>
        <sz val="11"/>
        <color rgb="FF000000"/>
        <rFont val="Arial"/>
        <family val="2"/>
      </rPr>
      <t xml:space="preserve">ACCTI -F-013 </t>
    </r>
    <r>
      <rPr>
        <sz val="11"/>
        <color rgb="FF000000"/>
        <rFont val="Arial"/>
        <family val="2"/>
      </rPr>
      <t>- Plan de Compras: El Comité de Seguimiento después de evaluar y seleccionar los proveedores aprueba por unanimidad la compra de los elementos y/o servicios relacionados en el plan de compras. El pago se realiza con Cheque de Gerencia, contraentrega del bien o servicio comprado.</t>
    </r>
  </si>
  <si>
    <t>ANTI-F-008 - Acta de Reunión del 11 de septiembre de 2018 se realizó la formulación participativa del Proyecto  S-CAU-019 SIDRA 2014, predio El Angucho ubicado en la Vereda Hato Frío Municipio de Sotará - Cauca.
Acta de Reunión del 17 de octubre de 2018 se realizo Gestión Administrativa en la solicitud de apertura de la cuenta de ahorros en el Banco Agrario de Colombia.
Acta de reunión del 10 de octubre de 2019 se cambió al Líder de la UGT para firmar conjuntamente en la cuenta del Banco Agrario y se asignó a Rafael Enrique Hurtado Camacho con c.c. 19.486.974 de Bogotá. En las reuniones de 11 de septiembre y 17 de octubre de 2018, se anexa evidencia fotográfica y soporte del listado de asistencia.
INTI -F-009   Listado de Asistencia - Formatos debidamente firmados, ok.
ACCTI-F-012 - Evaluación y Selección de Proveedores: Según reunión realizada el 5 de octubre de 2019, se presentaron 3 cotizaciones  como oferentes en la venta de 10 novillas de vientre a y un torete reproductor, para  la evaluación e inclusión en el Plan de Compras del proyecto S-CAU-019 SIDRA 2014:
Línea Ganadera: Se presentaron tres (3) cotizaciones, para la adquisición de 10 novillas de vientre y un torete reproductor, a saber: 1.- Juan José Iragorri Hormaza c.c. 10.534.312  por valor de $34,200.000. 2.- Gustavo Adolfo Varona Arce c.c. 10.536.548 por valor de $32.000.000  y 3.- Santiago Acosta Moreno c.c. 1.061.762.671 por valor de $36.000.000.
Después de efectuar la respectiva discusión se aprueba por unanimidad la cotización de Gustavo AdolfoVarona Arce, por $32.000.000. 
Insumos de Bienes y Servicios: Se presentaron 3 cotizaciones, a saber; 1.- Carlos Gustavo Igual Pupiales/Agrosur GI, valor cotización $3.830.000 - 2.- Multiagro Limitada, valor ócotización $2.718.001 y 3.- Eugenia Zúñiga Lòpez/Agrapecuaria del Norte, valor cotización $2.864.100. Después de efectuar la respectiva discusión se aprueba por unanimidad la cotización de Eugenia Zúñiga López por valor de $2.864.100. 
ACCTI -F-013 - Plan de Compras: El Comité de Seguimiento después de evaluar y seleccionar los proveedores aprueba por unanimidad la compra de los elementos y/o servicios relacionados en el plan de compras. El pago se realiza con Cheques de Gerencia, contraentrega del bien o servicio comprado.</t>
  </si>
  <si>
    <r>
      <rPr>
        <b/>
        <sz val="11"/>
        <rFont val="Arial"/>
        <family val="2"/>
      </rPr>
      <t xml:space="preserve">Solicitud desembolso GN-P-NAR-128-939 sin autenticar, no hay evidencia de solicitud desembolso para el PP autenticada, Se ajusta observación: Solicitud desembolso GN-P-NAR-128-939 cumple, no requiere autenticación
</t>
    </r>
    <r>
      <rPr>
        <sz val="11"/>
        <rFont val="Arial"/>
        <family val="2"/>
      </rPr>
      <t xml:space="preserve">
BANCO AGRARIO DE COLOMBIA 4-480-10-23756-5 JOSE BASTIDAS SOLARTE 98145739	 Ahorros, se adjunta certificación bancaria cuenta controlada ,cedula del beneficiario y formato GEFIN-F-002 Creación de Cuenta
</t>
    </r>
    <r>
      <rPr>
        <b/>
        <sz val="11"/>
        <rFont val="Arial"/>
        <family val="2"/>
      </rPr>
      <t>Fecha de pago real Proyecto Productivo: 2018-07-19</t>
    </r>
  </si>
  <si>
    <t>De acuerdo a la observación del auditado con fecha 07/07/2023 se realiza la modificación a la observación; "No se tiene documentación como soporte" a Se valida el documento acta comité de seguimiento en aplicativo SIT. ruta: FASE III/Comité de
Seguimiento/Aprobación comité de compras/ botón /Estado de aprobación/ documento: Acta de reunión comité de seguimiento para aprobación de comité de compras del día 25-10-2022 S-HUI- 36304992 SIDRA 2014 de fecha del 03-11-2022, indicando que APRUEBA el comité de compras del 25-10-2022. (registro aplicativo SIT y Acta de Reunión)</t>
  </si>
  <si>
    <t>De acuerdo a la observación del auditado con fecha 07/07/2023 se realiza la modificación a la observación; "No se tiene documentación como soporte"a Se valida el documento respectivo en aplicativo SIT. ruta: FASE III/Comité de  Seguimiento/Aprobación comité de compras/ botón /Estado de aprobación/ documento: Acta de  reunión comité de seguimiento para aprobación de comité de compras del día 29-09-2022 S-HUI-035 SIDRA 2015 de fecha del 11-10-2022, indicando que APRUEBA el comité de compras del 25-10-
2022.</t>
  </si>
  <si>
    <t xml:space="preserve">Se levanta Observación "No se tiene documentación como soporte" y se tiene en cuenta S-HUI-36304992 SIDRA 2014 (proyecto productivo activo y en proceso) Actividad 8 - Tramitar insumos de cierre técnico y financiero etapa de apoyo implementación del proyecto productivo subsidio SIT, SIDRA y SIRA.
Mediante correo a la UGT – Centro enviado el 18-05-2023 se ha informado de las actividades pendientes para la culminación de dicho proyecto.
Dicho trámite se encuentra programado por la UGT - Centro a través de profesional de apoyo administrativo Nicolás Felipe Vanegas. La SATZF está a la espera del reporte y cargue de los insumos de cierre técnico y financieros, como lo indica en el correo la profesional ETO de la UGT-Centro  Esperanza Medina.
</t>
  </si>
  <si>
    <r>
      <rPr>
        <b/>
        <sz val="11"/>
        <color rgb="FF000000"/>
        <rFont val="Arial"/>
        <family val="2"/>
      </rPr>
      <t>ACCTI-F-011 -</t>
    </r>
    <r>
      <rPr>
        <sz val="11"/>
        <color rgb="FF000000"/>
        <rFont val="Arial"/>
        <family val="2"/>
      </rPr>
      <t xml:space="preserve"> Plan de Inversiones y Pagos, Compra de se maquinaria agrícola, herramientas y de 2 semovientes.
</t>
    </r>
    <r>
      <rPr>
        <b/>
        <sz val="11"/>
        <color rgb="FF000000"/>
        <rFont val="Arial"/>
        <family val="2"/>
      </rPr>
      <t>ACCTI-F-018</t>
    </r>
    <r>
      <rPr>
        <sz val="11"/>
        <color rgb="FF000000"/>
        <rFont val="Arial"/>
        <family val="2"/>
      </rPr>
      <t xml:space="preserve"> - Valoración a la Estructura del PP - Sostenimiento de  1,34 hectáreas de caña panelera en los predios LA AGUADA 2 Y AGUADA 3 en el Municipio de Linares - Nariño. 
Vr. Presupuesto aprobado $15.334.100
</t>
    </r>
    <r>
      <rPr>
        <b/>
        <sz val="11"/>
        <color rgb="FF000000"/>
        <rFont val="Arial"/>
        <family val="2"/>
      </rPr>
      <t>ACCTI-F-019</t>
    </r>
    <r>
      <rPr>
        <sz val="11"/>
        <color rgb="FF000000"/>
        <rFont val="Arial"/>
        <family val="2"/>
      </rPr>
      <t xml:space="preserve"> - Estructuración Participativa -OK.
</t>
    </r>
    <r>
      <rPr>
        <sz val="11"/>
        <color rgb="FFFF0000"/>
        <rFont val="Arial"/>
        <family val="2"/>
      </rPr>
      <t>De acuerdo con las observaciones realizadas por el auditado el día 7 de julio a la tarea N. 3, se evidencia acta de comité Participativo de fecha 21/09/2020 y valoración Formato ACCTI-F-018 debidamente firmado con fecha 20/11/2020 con Viabilidad, documento elaborado y firmado y cargado 50 días hábiles del acta de la estructuración participativa, incumpliendo con lo establecido en el procedimiento ACCTI-P-017 versión 5, (…) “a partir de los anteriores formatos en aplicativo, mediante correo electrónico institucional de la ANT, se comunicará al Comité de Seguimiento para que esta instancia realice la respectiva Valoración a la estructuración del proyecto”., Tiempo de ejecución de la tarea la valoración de acuerdo con el instructivo tres (3) días.</t>
    </r>
  </si>
  <si>
    <t>Se observó físico acta del 4 de octubre de 2019 con las gestiones bancarias para pago a proveedores de acuerdo con lo aprobado en el comité de compras. No se evidenció el acta en el sistema SIT, con la información para generar los chueques de gerencia son: Casa Agrícola Fabio de Jesús Gallardo por $76.978.595 y Universidad de Nariño por valor de $4.600.000, el valor de $374.912 corresponde a gastos de gravamen movimiento financiero y cheque de gerencia total de valor $81.953.500 que es el valor del saldo cuenta proyecto productivo. Incumpliendo con el ACCTI-I-003 INSTRUCTIVO PARA LA MATERIALIZACIÓN DEL APOYO A LA IMPLEMENTACIÓN DEL PROYECTO PRODUCTIVO SUBSIDIOS SIT, SIDRA Y SIRA versión 5 del 30 julio 2019 numeral 9 “Información Documental” (…) Todo el expediente en físico debe estar subido en el aplicativo SIT y/o SIDRA según la modalidad de subsidio siguiendo las rutas indicadas en el presente instructivo, de tal forma, que se pueda verificar la información acerca de las labores de acompañamiento y seguimiento a la ejecución de los recursos otorgados mediante subsidio.</t>
  </si>
  <si>
    <t>Se observó formato F017 cierre técnico y financiero de fecha 25 de marzo de 2020,  con el valor ejecutado por valor total de $105.159.224, fecha certificación cuenta bancaria el 4/12/2019 y fecha del formato control de saldos F016 el 20 marzo de 2020, se observó extracto cuenta con valor cero, Se evidenció, incumplimiento en los términos del procedimientoACCTI-P-017MATERIALIZACIÓN DEL SUBSIDIO - APOYO PARA CUBRIR LOS REQUERIMIENTOS FINANCIEROS DE LA IMPLEMENTACIÓN DEL PROYECTO PRODUCTIVO MODALIDADES SIT, SIDRA, SIRA. Versión 5 fecha 30 julio 2019, en los trámites de cierre técnico y financiero etapa de apoyo implementación del proyecto productivo 88 días, (25 de marzo de 2020 cierre técnico financiero y el 26 diciembre 2019 entrega a satisfacción bienes y servicios). También se estaría incumpliendo con el ACCTI-I-003 INSTRUCTIVO PARA LA MATERIALIZACIÓN DEL APOYO A LA IMPLEMENTACIÓN DEL PROYECTO PRODUCTIVO SUBSIDIOS SIT, SIDRA Y SIRA versión 5 del 30 julio 2019 numeral 7.14 “Cierre Técnico y Financiero del Proyecto Productivo Una vez se ejecuten en su totalidad los recursos del subsidio asignados para la cofinanciación del proyecto productivo, se procederá por parte del Equipo Técnico Operativo - ETO a efectuar el cierre técnico y financiero del proyecto, para lo cual se debe hacer una completa revisión del expediente físico y digital (aplicativo) del proyecto verificando que todas las actividades descritas en el presente instructivo se hayan efectuado. Es de aclarar que el cierre técnico y financiero del proyecto productivo para antes del 2020, se efectuaba mediante formatos INTI -F-008 Acta Reunión e INTI-F-009 Listado de Asistencia y era el Comité de Seguimiento, quien aprueba el cierre técnico y financiero del proyecto y los incorpora al expediente físico y digital. También se estaría incumpliendo con el ACCTI-I-003 INSTRUCTIVO PARA LA MATERIALIZACIÓN DEL APOYO A LA IMPLEMENTACIÓN DEL PROYECTO PRODUCTIVO SUBSIDIOS SIT, SIDRA Y SIRA versión 5 del 30 julio 2019 numeral 7.14 “Cierre Técnico y Financiero del Proyecto Productivo Una vez se ejecuten en su totalidad los recursos del subsidio asignados para la cofinanciación del proyecto productivo, se procederá por parte del Equipo Técnico Operativo - ETO a efectuar el cierre técnico y financiero del proyecto, para lo cual se debe hacer una completa revisión del expediente físico y digital (aplicativo) del proyecto verificando que todas las actividades descritas en el presente instructivo se hayan efectuado</t>
  </si>
  <si>
    <t>Se observó acta 52 del 12 noviembre 2020 comité se seguimiento pata cierre del proyecto productivo, en donde especifican que cumple fue materializado en su totalidad bajo los procedimientos vigentes, situación que conlleva a dar por sentado el cierre
del expediente del proyecto y aprobar el archivo del mismo. incumpliendo con los términos del procedimiento ACCTI-P-017MATERIALIZACIÓN DEL SUBSIDIO - APOYO PARA CUBRIR LOS REQUERIMIENTOS FINANCIEROS DE LA IMPLEMENTACIÓN DEL PROYECTO PRODUCTIVO MODALIDADES SIT, SIDRA, SIRA. Versión 5 fecha 30 julio 2019, en los términos del comité de seguimiento s cierre del proyecto 203 días</t>
  </si>
  <si>
    <t>Se observó debilidades en los controles del comité de compras incumpliendo con el instructivo ACCTI-I-003 versión 5 numeral 7.11 “comité de compras” así; a) Se evidenció que el comité aprobó proveedor Casa Agrícola para compra insumos agrícolas y material vegetal por valor total de $62.961.000 y la cotización se encuentra por valor de 60.420.000, no se evidencia justificación de la aprobación por mayor valor al cotizado$; b) Para la compra de aves de postura, no se evidenció copia del certificado de vacunas con el lote aplicado con el proveedor DISCON.
 Se observó que los formatos de forma de entrega a satisfacción de bienes y servicios y Visita a predio seguimiento, no se encuentran físicos, incumpliendo con el instructivo ACCTI-i-003 numeral 9 “Información documental”
Se evidenció, incumplimiento en los términos del procedimiento ACCTI-P-017MATERIALIZACIÓN DEL SUBSIDIO - APOYO PARA CUBRIR LOS REQUERIMIENTOS FINANCIEROS DE LA IMPLEMENTACIÓN DEL PROYECTO PRODUCTIVO MODALIDADES SIT, SIDRA, SIRA. Versión 5 fecha 30 julio 2019, en los trámites de cierre técnico y financiero etapa de apoyo implementación del proyecto productivo 88 días, (25 de marzo de 2020 cierre técnico financiero y el 26 diciembre 2019 entrega a satisfacción bienes y servicios). Es de aclarar que el cierre técnico y financiero del proyecto productivo para antes del 2020, se efectuaba mediante formatos INTI -F-008 Acta Reunión e INTI-F-009 Listado de Asistencia y era el Comité de Seguimiento, quien aprueba el cierre técnico y financiero del proyecto y los incorpora al expediente físico y digital. También se estaría incumpliendo con el ACCTI-I-003 INSTRUCTIVO PARA LA MATERIALIZACIÓN DEL APOYO A LA IMPLEMENTACIÓN DEL PROYECTO PRODUCTIVO SUBSIDIOS SIT, SIDRA Y SIRA versión 5 del 30 julio 2019 numeral 7.14 “Cierre Técnico y Financiero del Proyecto Productivo Una vez se ejecuten en su totalidad los recursos del subsidio asignados para la cofinanciación del proyecto productivo, se procederá por parte del Equipo Técnico Operativo - ETO a efectuar el cierre técnico y financiero del proyecto, para lo cual se debe hacer una completa revisión del expediente físico y digital (aplicativo) del proyecto verificando que todas las actividades descritas en el presente instructivo se hayan efectuado</t>
  </si>
  <si>
    <t>Se observó gestiones bancarias para pago del primer comité de compras del 22 noviembre 2018, correspondientes a dos cheques $109.397.000, para un total de $218.794.000 correspondiente adquisición de insumpos e instalación de sistema solar, se evidencia cheques de gerencia y listado de asistencia. No se evidenció gestión de pagos para proveedor aprobado en el comite de compras del 3/12/2020 por valor de $323.578.000. en el formato ACCTI-F-014- Entrega y recibido a satisfacción, solo se evidencia una foto de dos personas recibiendo un cheque, sin embargo, no es legible en la foto el cheque para verificar la información del mismo. incumpliendo con En el procedimiento ACCTI-P- 017 versión 5, establece (…) Los desembolsos se realizarán conforme a lo establecido en el Plan de Compras y se cancelarán a través de cheques de gerencia a nombre de los proveedores dentro de la misma sucursal bancaria</t>
  </si>
  <si>
    <t>Se observó las siguientes debilidades de control en el cumplimiento del instructivo Materialización del apoyo a la implementación del proyecto productivo así: 
a) No se evidenció en el Sistema Integrado de Tierras y en el expediente físico del proyecto los formatos ACCTI-F-019 Estructuración Participativa de Proyectos Productivos, ACCTI-F-018 Valoración a la Estructuración del Proyecto Productivo, el formato ACCTI-F-011 Plan Inversión y Pagos se evidenció únicamente en el expediente físico y no en el sistema SIT. Incumpliendo con el ACCTI-O003 versión 5 literales 7.9” Estructuración participativa del proyecto productivo, elaboración y/o actualización del plan de inversión, 7.10 Valoración integral a la estructuración del proyecto productivo, y 9 Información documental.
b) No se evidenció memorando de gestión de pagos para pago de proveedor Indira Margaret Acuña Muñoz de acuerdo con lo aprobado en el comité de compras del 3/12/2020 por valor de $323.578.000.  en el formato ACCTI-F-014- Entrega y recibido a satisfacción, solo se evidencia una foto de dos personas recibiendo un cheque, sin embargo, no es legible en la foto el cheque para verificar la información del mismo. incumpliendo con En el procedimiento ACCTI-P- 017 versión 5, establece (…) Los desembolsos se realizarán conforme a lo establecido en el Plan de Compras y se cancelarán a través de cheques de gerencia a nombre de los proveedores dentro de la misma sucursal bancaria
c) No se evidenció visita de campo, a la fecha de la auditoria para efectuar seguimiento al cumplimiento de los beneficiarios (35 familias) y verificar la condición resolutoria, incumpliendo con el ACCTI-I-003 versión 5 numeral 7.15” Seguimiento a la materialización de subsidios”, en donde, el propósito de esta actividad, es verificar y validar el correcto avance en la ejecución del proyecto productivo desde la realización del diagnóstico hasta su cierre técnico y financiero, así como, verificar la debida explotación del predio según los lineamientos normativos a que refiere la Ley 160 de 1994 en su Artículo 25, y el Decreto Ley 902 del 2017.
Por otra parte, se observó que no se ha efectuado cierre del proyecto debido que falta un remanente por ejecutar debido a que el señor Jose Dolores España Palmera, le efectuaron embargo por valor de $5.479.557 en septiembre 2018 y $536.861 en febrero 2019 y las gestiones administrativas observadas correspondieron a comunicación N 20227700143411del 21 de febrero 2022 y N. 20227701159991 del 7 septiembre 2022, solicitando de información sobre reembolso de recursos que fueron embargados a la cuenta del proyecto P-MAG-002 y registro de llamadas telefónicas del 23 enero 2023, del 31/10/2022, 12/10/2022, en donde le explicaron “que en el marco de la materialización del subsidio de tierras P-MAG-002 PACTO AGRARIO aun está pendiente la implementación del proyecto productivo para el beneficio de su familia, con el que tendrán la posibilidad de recibir ingresos mensuales que contribuirán al mejoramiento de sus condiciones de vida , lo cual no ha sido posible debido a que fueron aplicados unos embargos por deudas a su nombre en la cuenta conjunta”
Se sugiere fortalecer las acciones administrativas que se están realizando para obtener los recursos que fueron embargados por deudas obtenidas por uno de los beneficiarios, con el propósito de efectuar cierre del proyecto productivo, así mismo, es necesario efectuar visita de campo, para verificar el cumplimiento de las obligaciones de los beneficiarios (35 familias)</t>
  </si>
  <si>
    <t xml:space="preserve">Se observó formato control de saldos del 12/11/2020 con el extracto bancario con un saldo a esa fecha de $328.845.365, para efectuar el comité de compras del 3/12/2020.se observó las gestiones administrativas realizadas para el embargo de uno de los beneficiarios del proyecto, sin embargo, es necesario fortalecer las acciones administrativas para obtener los recursos que fueron embargados y de esta forma efectuar la implementación del proyecto productivo para el beneficio y su familia, con el que tendrán la posibilidad de recibir ingresos mensuales que contribuirán al mejoramiento de sus condiciones de vida, y con el propósito de efectuar cierre del proyecto productivo. En el instructivo ACCTI-I-003 versión 5, entre las funciones del Comité de Seguimiento se encuentra (…) Revisar y analizar los casos prioritarios, de alta complejidad denominados como casos de manejo especial que sean presentados por el Equipo Técnico Operativo y orientar la ruta de intervención, el equipo auditor no evidenció esta actividad. </t>
  </si>
  <si>
    <r>
      <t xml:space="preserve">Una vez revisados y analizados los soportes del proyecto productivo P-NAR-109 PACTO ANDINO se evidenció lo siguiente:
</t>
    </r>
    <r>
      <rPr>
        <sz val="11"/>
        <rFont val="Arial"/>
        <family val="2"/>
      </rPr>
      <t xml:space="preserve">De acuerdo con las observaciones realizadas por el auditado el día 7 de julio a la tarea N. 3, se evidencia acta de comité Participativo de fecha 21/09/2020 y valoración Formato ACCTI-F-018 debidamente firmado con fecha 20/11/2020 con Viabilidad, documento elaborado y firmado y cargado 50 días hábiles del acta de la estructuración participativa, incumpliendo con lo establecido en el procedimiento ACCTI-P-017 versión 5, (…) “a partir de los anteriores formatos en aplicativo, mediante correo electrónico institucional de la ANT, se comunicará al Comité de Seguimiento para que esta instancia realice la respectiva Valoración a la estructuración del proyecto”., Tiempo de ejecución de la tarea la valoración de acuerdo con el instructivo tres (3) días.
</t>
    </r>
    <r>
      <rPr>
        <sz val="11"/>
        <color theme="1"/>
        <rFont val="Arial"/>
        <family val="2"/>
      </rPr>
      <t xml:space="preserve">
</t>
    </r>
  </si>
  <si>
    <r>
      <rPr>
        <b/>
        <sz val="11"/>
        <color rgb="FF000000"/>
        <rFont val="Arial"/>
        <family val="2"/>
      </rPr>
      <t xml:space="preserve">No es posible establecer el cumplimiento del tiempo fijado para la ejecución de la tarea N. 2 "Estructurar participativamente el proyecto productivo y elaborar el plan de inversión y de pagos", toda vez que, no se dispone de una traza de una fecha exacta en la que inicie esta actividad una vez  desembolsados los recursos de apoyo a la implementación del proyecto productivo en la cuenta individual de manejo conjunto inician las actividades contempladas en el Instructivo para la materialización de apoyo a la implementación del proyecto productivo del subsidio de tierras, ACCTI-I-003 vs  6.
</t>
    </r>
    <r>
      <rPr>
        <b/>
        <sz val="11"/>
        <color rgb="FFFF0000"/>
        <rFont val="Arial"/>
        <family val="2"/>
      </rPr>
      <t xml:space="preserve">
d</t>
    </r>
    <r>
      <rPr>
        <b/>
        <sz val="11"/>
        <rFont val="Arial"/>
        <family val="2"/>
      </rPr>
      <t>ejar lo del impulso de la SATFZ, imcumpliento de los tiempos estableciodso y del impulso.</t>
    </r>
    <r>
      <rPr>
        <b/>
        <sz val="11"/>
        <color rgb="FFFF0000"/>
        <rFont val="Arial"/>
        <family val="2"/>
      </rPr>
      <t xml:space="preserve">
</t>
    </r>
  </si>
  <si>
    <r>
      <t xml:space="preserve">
</t>
    </r>
    <r>
      <rPr>
        <b/>
        <sz val="11"/>
        <rFont val="Arial"/>
        <family val="2"/>
      </rPr>
      <t xml:space="preserve">A la fecha de verificación de la auditoria a saber 23 de junio del 2023, no se evidencia que el comité de seguimiento haya realizado alguna gestión tendiente al requerimiento Actividad 5- Realizar comité de seguimiento al comité de compras -Resultado emitido por el Comité de Seguimiento de la SATZF (Correo de Aprobación/No Aprobación del comité de compras al profesional del equipo Técnico), incumpliendo su objetivo de velar por el cumplimiento de cada una de las etapas del apoyo a la implementación del proyecto productivo, en términos de transparencia y legalidad de conformidad con el instructivo ACCTI-I-003.
</t>
    </r>
  </si>
  <si>
    <r>
      <t xml:space="preserve">Se evidencia solicitud de desembolso del proyecto productivo autenticado,  certificación bancaria cta. controlada a nombre de ISRAEL VELASQUEZ GUTIERREZ cc 91182934 del  BANCO AGRARIO DE COLOMBIA cta. de ahorros 4-604-03-00752-9, RUT, Cédula, y Formato GEFIN-F-002
</t>
    </r>
    <r>
      <rPr>
        <b/>
        <sz val="11"/>
        <color theme="1"/>
        <rFont val="Arial"/>
        <family val="2"/>
      </rPr>
      <t xml:space="preserve">
Fecha de pago real del proyecto productivo:2023-01-24
</t>
    </r>
    <r>
      <rPr>
        <b/>
        <sz val="11"/>
        <rFont val="Arial"/>
        <family val="2"/>
      </rPr>
      <t>Revisas si hay Constancia Ejecutoria</t>
    </r>
  </si>
  <si>
    <t xml:space="preserve">
Se evidencia ACCTI-F-016 forma control de saldos con fecha 22 de enero de 2021 con saldo en cuenta de  862 pesos, de acuerdo al extracto bancario
No hay documentación de cierre puesto que el valor de la cuenta no está en cero</t>
  </si>
  <si>
    <t xml:space="preserve">Se observó formato F017 cierre técnico y financiero de fecha 24 de marzo de 2020,  con el valor ejecutado por valor total de $81.953.608, fecha certificación cuenta bancaria el 17/10/2019 y fecha del formato control de saldos F016 el 18 marzo de 2020, se observó extracto cuenta con valor cero, Se evidenció, incumplimiento en los términos del procedimiento ACCTI-P-017MATERIALIZACIÓN DEL SUBSIDIO - APOYO PARA CUBRIR LOS REQUERIMIENTOS FINANCIEROS DE LA IMPLEMENTACIÓN DEL PROYECTO PRODUCTIVO MODALIDADES SIT, SIDRA, SIRA. Versión 5 fecha 30 julio 2019,  en los trámites de cierre técnico y financiero etapa de apoyo implementación del proyecto productivo, (24 de marzo de 2020 cierre técnico financiero y el 10 noviembre 2019 entrega a satisfacción bienes y servicios). También se estaría incumpliendo con el ACCTI-I-003 INSTRUCTIVO PARA LA MATERIALIZACIÓN DEL APOYO A LA IMPLEMENTACIÓN DEL PROYECTO PRODUCTIVO SUBSIDIOS SIT, SIDRA Y SIRA versión 5 del 30 julio 2019 numeral 7.14 “Cierre Técnico y Financiero del Proyecto Productivo Una vez se ejecuten en su totalidad los recursos del subsidio asignados para la cofinanciación del proyecto productivo, se procederá por parte del Equipo Técnico Operativo - ETO a efectuar el cierre técnico y financiero del proyecto, para lo cual se debe hacer una completa revisión del expediente físico y digital (aplicativo) del proyecto verificando que todas las actividades descritas en el presente instructivo se hayan efectuado. Es de aclarar que el cierre técnico y financiero del proyecto productivo para antes del 2020, se efectuaba mediante formatos INTI -F-008 Acta Reunión e INTI-F-009 Listado de Asistencia y era el Comité de Seguimiento, quien aprueba el cierre técnico y financiero del proyecto y los incorpora al expediente físico y digital. </t>
  </si>
  <si>
    <t xml:space="preserve">Se observó acta N. 51 del 9 de noviembre 2020 Comité de cierre del proyecto productivo y verificación de los documentos que soportan el cierre técnico y financiero del Proyecto, incumpliendo con los términos del procedimiento ACCTI-P-017MATERIALIZACIÓN DEL SUBSIDIO - APOYO PARA CUBRIR LOS REQUERIMIENTOS FINANCIEROS DE LA IMPLEMENTACIÓN DEL PROYECTO PRODUCTIVO MODALIDADES SIT, SIDRA, SIRA. Versión 5 fecha 30 julio 2019, en los términos del comité de seguimiento  cierre del proyecto </t>
  </si>
  <si>
    <t>1. Se evidenció, incumplimiento en los términos del procedimiento ACCTI-P-017MATERIALIZACIÓN DEL SUBSIDIO - APOYO PARA CUBRIR LOS REQUERIMIENTOS FINANCIEROS DE LA IMPLEMENTACIÓN DEL PROYECTO PRODUCTIVO MODALIDADES SIT, SIDRA, SIRA. Versión 5 fecha 30 julio 2019, en los trámites de cierre técnico y financiero etapa de apoyo implementación del proyecto productivo, (24 de marzo de 2020 cierre técnico financiero y el 10 noviembre 2019 entrega a satisfacción bienes y servicios) y en los términos del comité de seguimiento validación de insumos cierre del proyecto (9 de noviembre 2020). Es de aclarar que el cierre técnico y financiero del proyecto productivo para antes del 2020, se efectuaba mediante formatos INTI -F-008 Acta Reunión e INTI-F-009 Listado de Asistencia y era el Comité de Seguimiento, quien aprueba el cierre técnico y financiero del proyecto y los incorpora al expediente físico y digital. También se estaría incumpliendo con el ACCTI-I-003 INSTRUCTIVO PARA LA MATERIALIZACIÓN DEL APOYO A LA IMPLEMENTACIÓN DEL PROYECTO PRODUCTIVO SUBSIDIOS SIT, SIDRA Y SIRA versión 5 del 30 julio 2019 numeral 7.14 “Cierre Técnico y Financiero del Proyecto Productivo Una vez se ejecuten en su totalidad los recursos del subsidio asignados para la cofinanciación del proyecto productivo, se procederá por parte del Equipo Técnico Operativo - ETO a efectuar el cierre técnico y financiero del proyecto, para lo cual se debe hacer una completa revisión del expediente físico y digital (aplicativo) del proyecto verificando que todas las actividades descritas en el presente instructivo se hayan efectuado
2. Se observó solo una visita de seguimiento posterior al cierre del proyecto productivo en donde se evidencia observaciones para seguimiento de la condición resolutoria debido a que una beneficiaria del proyecto no está cumpliendo con las obligaciones del beneficiario, y no se observó  gestiones en donde se envié el caso a la Subdirección Administrativa Tierras, para la validación del cumplimiento de la condición resolutoria “Si se establece que el predio no está siendo explotado adecuadamente por el beneficiario a juicio de la ANT” Por otra parte, se sugiere que se sigan con las visitas periódicas durante el término de la condición resolutoria con el propósito de verificar el cumplimiento de las actividades propuestas en los proyectos productivos y en las normas establecidas.
3. Se observó debilidades en el instructivo ACCTI-I-003 versión 5 numeral 9 ”información documental” en cuanto a que no se evidencio en el sistema SIT el acta N. 02 del 24/09/2019 del seguimiento para la aprobación del Comité de Compras, en donde se observa la aprobación del proyecto productivo comité de compras y se aclara los valores de la cotización de proveedor, Así mismo, no se evidenció en el sistema SIT el acta el 4 de octubre de 2019 con las gestiones bancarias para pago a proveedores de acuerdo con lo aprobado en el comité de compras.
4. Igualmente, se evidenció debilidades en la gestión documental del expediente físico, debido a que se observó hoja de control de la documentación con numeración, sin embargo, no se evidencia foliación de las hojas y por lo tanto no es posible corroborar la hoja de control con la totalidad de los documentos archivados, al igual que se pierde el control de los documentos físicos.  Tampoco se observó que se estuviera archivando en forma cronológica, Es de aclarar que este es un expediento en donde el proyecto productivo ya fue cerrado y cumplió con toda la etapa en noviembre 2020</t>
  </si>
  <si>
    <t>Se observó formato F017 del 10 abril 2021 Informe Técnico y financiero del Proyecto, formato F016 control de saldos con fecha 10/abril 2021 y certificación cierre cuenta bancaria del 22 de febrero 2021, incumpliendo con el procedimiento en los términos del procedimiento en los trámites de cierre técnico y financiero etapa de apoyo implementación del proyecto productivo, (10 de abril de 2021 cierre técnico financiero y el 22febrero 2021 entrega a satisfacción bienes y servicios). También se estaría incumpliendo con el ACCTI-I-003 INSTRUCTIVO PARA LA MATERIALIZACIÓN DEL APOYO A LA IMPLEMENTACIÓN DEL PROYECTO PRODUCTIVO SUBSIDIOS SIT, SIDRA Y SIRA versión 5 del 30 julio 2019 numeral 7.14 “Cierre Técnico y Financiero del Proyecto Productivo Una vez se ejecuten en su totalidad los recursos del subsidio asignados para la cofinanciación del proyecto productivo, se procederá por parte del Equipo Técnico Operativo - ETO a efectuar el cierre técnico y financiero del proyecto, para lo cual se debe hacer una completa revisión del expediente físico y digital (aplicativo) del proyecto verificando que todas las actividades descritas en el presente instructivo se hayan efectuado. Es de aclarar que el cierre técnico y financiero del proyecto productivo para antes del 2020, se efectuaba mediante formatos INTI -F-008 Acta Reunión e INTI-F-009 Listado de Asistencia y era el Comité de Seguimiento, quien aprueba el cierre técnico y financiero del proyecto y los incorpora al expediente físico y digital.</t>
  </si>
  <si>
    <t>1.Se evidenció, incumplimiento en los términos del procedimiento en los trámites de cierre técnico y financiero etapa de apoyo implementación del proyecto productivo , (10 de abril de 2021 cierre técnico financiero y el 22febrero 2021 entrega a satisfacción bienes y servicios). y en los términos del comité de seguimiento validación de insumos cierre del proyecto  (16 de abril 2021).
2. No se evidenció comité de seguimiento al comité de compras, sin embargo, se evidencia en SIT en la sección de comité de compras estado aprobado, sin ningún documento adicional. Incumpliendo con el ACCTI-I-003 versión 5 numeral 7.7 “Comité de Seguimiento”, tiene como objetivo velar por el cumplimiento de cada una de las etapas del apoyo a la implementación del proyecto productivo, en términos de transparencia y legalidad.	
3.Se observó solo una visita de seguimiento un año después al cierre del proyecto productivo, se sugiere que se sigan con las visitas periódicas durante el término de la condición resolutoria con el propósito de verificar el cumplimiento de las actividades propuestas en los proyectos productivos y en las normas establecidas.</t>
  </si>
  <si>
    <t>Anexo 3. “Verificación proyectos productivos modalidad SIRA, SIDRA y Pacto agrario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</si>
</sst>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6" formatCode="&quot;$&quot;\ #,##0;[Red]\-&quot;$&quot;\ #,##0"/>
    <numFmt numFmtId="41" formatCode="_-* #,##0_-;\-* #,##0_-;_-* &quot;-&quot;_-;_-@_-"/>
    <numFmt numFmtId="44" formatCode="_-&quot;$&quot;\ * #,##0.00_-;\-&quot;$&quot;\ * #,##0.00_-;_-&quot;$&quot;\ * &quot;-&quot;??_-;_-@_-"/>
    <numFmt numFmtId="43" formatCode="_-* #,##0.00_-;\-* #,##0.00_-;_-* &quot;-&quot;??_-;_-@_-"/>
    <numFmt numFmtId="164" formatCode="_-[$$-240A]\ * #,##0_-;\-[$$-240A]\ * #,##0_-;_-[$$-240A]\ * &quot;-&quot;??_-;_-@_-"/>
    <numFmt numFmtId="165" formatCode="&quot;$&quot;\ #,##0"/>
    <numFmt numFmtId="166" formatCode="#,##0_ ;\-#,##0\ "/>
    <numFmt numFmtId="167" formatCode="_-* #,##0_-;\-* #,##0_-;_-* &quot;-&quot;??_-;_-@_-"/>
    <numFmt numFmtId="168" formatCode="&quot;$&quot;\ #,##0.00"/>
  </numFmts>
  <fonts count="25" x14ac:knownFonts="1">
    <font>
      <sz val="11"/>
      <color theme="1"/>
      <name val="Calibri"/>
      <family val="2"/>
      <scheme val="minor"/>
    </font>
    <font>
      <b/>
      <sz val="11"/>
      <color theme="1"/>
      <name val="Calibri"/>
      <family val="2"/>
      <scheme val="minor"/>
    </font>
    <font>
      <b/>
      <sz val="10"/>
      <color theme="1"/>
      <name val="Calibri"/>
      <family val="2"/>
      <scheme val="minor"/>
    </font>
    <font>
      <sz val="10"/>
      <color theme="1"/>
      <name val="Calibri"/>
      <family val="2"/>
      <scheme val="minor"/>
    </font>
    <font>
      <b/>
      <sz val="10"/>
      <name val="Calibri"/>
      <family val="2"/>
      <scheme val="minor"/>
    </font>
    <font>
      <b/>
      <sz val="11"/>
      <name val="Calibri"/>
      <family val="2"/>
      <scheme val="minor"/>
    </font>
    <font>
      <sz val="11"/>
      <name val="Calibri"/>
      <family val="2"/>
      <scheme val="minor"/>
    </font>
    <font>
      <sz val="10"/>
      <name val="Calibri"/>
      <family val="2"/>
      <scheme val="minor"/>
    </font>
    <font>
      <b/>
      <sz val="14"/>
      <color theme="1"/>
      <name val="Calibri"/>
      <family val="2"/>
      <scheme val="minor"/>
    </font>
    <font>
      <sz val="11"/>
      <color theme="1"/>
      <name val="Calibri"/>
      <family val="2"/>
      <scheme val="minor"/>
    </font>
    <font>
      <sz val="11"/>
      <color rgb="FFFF0000"/>
      <name val="Calibri"/>
      <family val="2"/>
      <scheme val="minor"/>
    </font>
    <font>
      <b/>
      <sz val="16"/>
      <color theme="1"/>
      <name val="Calibri"/>
      <family val="2"/>
      <scheme val="minor"/>
    </font>
    <font>
      <b/>
      <sz val="11"/>
      <color theme="1"/>
      <name val="Arial"/>
      <family val="2"/>
    </font>
    <font>
      <sz val="11"/>
      <color theme="1"/>
      <name val="Arial"/>
      <family val="2"/>
    </font>
    <font>
      <sz val="11"/>
      <name val="Arial"/>
      <family val="2"/>
    </font>
    <font>
      <b/>
      <u/>
      <sz val="11"/>
      <color theme="1"/>
      <name val="Arial"/>
      <family val="2"/>
    </font>
    <font>
      <b/>
      <sz val="11"/>
      <name val="Arial"/>
      <family val="2"/>
    </font>
    <font>
      <u/>
      <sz val="11"/>
      <color theme="1"/>
      <name val="Arial"/>
      <family val="2"/>
    </font>
    <font>
      <b/>
      <sz val="11"/>
      <color rgb="FFFF0000"/>
      <name val="Arial"/>
      <family val="2"/>
    </font>
    <font>
      <sz val="11"/>
      <color rgb="FFFF0000"/>
      <name val="Arial"/>
      <family val="2"/>
    </font>
    <font>
      <b/>
      <sz val="11"/>
      <color rgb="FF000000"/>
      <name val="Arial"/>
      <family val="2"/>
    </font>
    <font>
      <sz val="11"/>
      <color rgb="FF000000"/>
      <name val="Arial"/>
      <family val="2"/>
    </font>
    <font>
      <sz val="11"/>
      <color rgb="FFC00000"/>
      <name val="Arial"/>
      <family val="2"/>
    </font>
    <font>
      <b/>
      <sz val="24"/>
      <color theme="1"/>
      <name val="Calibri"/>
      <family val="2"/>
      <scheme val="minor"/>
    </font>
    <font>
      <b/>
      <sz val="24"/>
      <color theme="1"/>
      <name val="Arial"/>
      <family val="2"/>
    </font>
  </fonts>
  <fills count="15">
    <fill>
      <patternFill patternType="none"/>
    </fill>
    <fill>
      <patternFill patternType="gray125"/>
    </fill>
    <fill>
      <patternFill patternType="solid">
        <fgColor theme="0" tint="-0.14999847407452621"/>
        <bgColor indexed="64"/>
      </patternFill>
    </fill>
    <fill>
      <patternFill patternType="solid">
        <fgColor rgb="FF92D050"/>
        <bgColor indexed="64"/>
      </patternFill>
    </fill>
    <fill>
      <patternFill patternType="solid">
        <fgColor theme="8"/>
        <bgColor indexed="64"/>
      </patternFill>
    </fill>
    <fill>
      <patternFill patternType="solid">
        <fgColor theme="9" tint="0.59999389629810485"/>
        <bgColor indexed="64"/>
      </patternFill>
    </fill>
    <fill>
      <patternFill patternType="solid">
        <fgColor theme="9" tint="0.39997558519241921"/>
        <bgColor indexed="64"/>
      </patternFill>
    </fill>
    <fill>
      <patternFill patternType="solid">
        <fgColor theme="7" tint="0.59999389629810485"/>
        <bgColor indexed="64"/>
      </patternFill>
    </fill>
    <fill>
      <patternFill patternType="solid">
        <fgColor theme="7" tint="0.79998168889431442"/>
        <bgColor indexed="64"/>
      </patternFill>
    </fill>
    <fill>
      <patternFill patternType="solid">
        <fgColor theme="8" tint="0.59999389629810485"/>
        <bgColor indexed="64"/>
      </patternFill>
    </fill>
    <fill>
      <patternFill patternType="solid">
        <fgColor theme="0"/>
        <bgColor indexed="64"/>
      </patternFill>
    </fill>
    <fill>
      <patternFill patternType="solid">
        <fgColor rgb="FFFFFF00"/>
        <bgColor indexed="64"/>
      </patternFill>
    </fill>
    <fill>
      <patternFill patternType="solid">
        <fgColor theme="7" tint="0.39997558519241921"/>
        <bgColor indexed="64"/>
      </patternFill>
    </fill>
    <fill>
      <patternFill patternType="solid">
        <fgColor theme="3" tint="0.59999389629810485"/>
        <bgColor indexed="64"/>
      </patternFill>
    </fill>
    <fill>
      <patternFill patternType="solid">
        <fgColor rgb="FFFFFFFF"/>
        <bgColor indexed="64"/>
      </patternFill>
    </fill>
  </fills>
  <borders count="5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style="medium">
        <color indexed="64"/>
      </top>
      <bottom/>
      <diagonal/>
    </border>
    <border>
      <left/>
      <right style="thin">
        <color indexed="64"/>
      </right>
      <top/>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right style="medium">
        <color indexed="64"/>
      </right>
      <top style="medium">
        <color indexed="64"/>
      </top>
      <bottom/>
      <diagonal/>
    </border>
    <border>
      <left/>
      <right/>
      <top/>
      <bottom style="medium">
        <color indexed="64"/>
      </bottom>
      <diagonal/>
    </border>
    <border>
      <left/>
      <right style="medium">
        <color indexed="64"/>
      </right>
      <top/>
      <bottom style="medium">
        <color indexed="64"/>
      </bottom>
      <diagonal/>
    </border>
    <border>
      <left style="medium">
        <color indexed="64"/>
      </left>
      <right/>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indexed="64"/>
      </left>
      <right/>
      <top/>
      <bottom style="thin">
        <color indexed="64"/>
      </bottom>
      <diagonal/>
    </border>
    <border>
      <left/>
      <right/>
      <top/>
      <bottom style="thin">
        <color indexed="64"/>
      </bottom>
      <diagonal/>
    </border>
    <border>
      <left style="thin">
        <color rgb="FF000000"/>
      </left>
      <right/>
      <top style="thin">
        <color rgb="FF000000"/>
      </top>
      <bottom style="thin">
        <color indexed="64"/>
      </bottom>
      <diagonal/>
    </border>
    <border>
      <left/>
      <right/>
      <top style="thin">
        <color rgb="FF000000"/>
      </top>
      <bottom style="thin">
        <color indexed="64"/>
      </bottom>
      <diagonal/>
    </border>
    <border>
      <left/>
      <right style="thin">
        <color rgb="FF000000"/>
      </right>
      <top style="thin">
        <color rgb="FF000000"/>
      </top>
      <bottom style="thin">
        <color indexed="64"/>
      </bottom>
      <diagonal/>
    </border>
    <border>
      <left style="thin">
        <color rgb="FF000000"/>
      </left>
      <right/>
      <top style="thin">
        <color indexed="64"/>
      </top>
      <bottom style="thin">
        <color indexed="64"/>
      </bottom>
      <diagonal/>
    </border>
    <border>
      <left/>
      <right style="thin">
        <color rgb="FF000000"/>
      </right>
      <top style="thin">
        <color indexed="64"/>
      </top>
      <bottom style="thin">
        <color indexed="64"/>
      </bottom>
      <diagonal/>
    </border>
    <border>
      <left style="thin">
        <color rgb="FF000000"/>
      </left>
      <right/>
      <top style="thin">
        <color indexed="64"/>
      </top>
      <bottom style="thin">
        <color rgb="FF000000"/>
      </bottom>
      <diagonal/>
    </border>
    <border>
      <left/>
      <right/>
      <top style="thin">
        <color indexed="64"/>
      </top>
      <bottom style="thin">
        <color rgb="FF000000"/>
      </bottom>
      <diagonal/>
    </border>
    <border>
      <left/>
      <right style="thin">
        <color rgb="FF000000"/>
      </right>
      <top style="thin">
        <color indexed="64"/>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indexed="64"/>
      </left>
      <right style="thin">
        <color indexed="64"/>
      </right>
      <top/>
      <bottom style="thin">
        <color rgb="FF000000"/>
      </bottom>
      <diagonal/>
    </border>
    <border>
      <left style="thin">
        <color indexed="64"/>
      </left>
      <right style="thin">
        <color rgb="FF000000"/>
      </right>
      <top style="thin">
        <color indexed="64"/>
      </top>
      <bottom/>
      <diagonal/>
    </border>
    <border>
      <left style="thin">
        <color indexed="64"/>
      </left>
      <right style="thin">
        <color rgb="FF000000"/>
      </right>
      <top/>
      <bottom/>
      <diagonal/>
    </border>
    <border>
      <left style="thin">
        <color indexed="64"/>
      </left>
      <right style="thin">
        <color rgb="FF000000"/>
      </right>
      <top/>
      <bottom style="thin">
        <color indexed="64"/>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diagonal/>
    </border>
    <border>
      <left/>
      <right style="thin">
        <color rgb="FF000000"/>
      </right>
      <top/>
      <bottom/>
      <diagonal/>
    </border>
    <border>
      <left/>
      <right style="thin">
        <color rgb="FF000000"/>
      </right>
      <top/>
      <bottom style="thin">
        <color rgb="FF000000"/>
      </bottom>
      <diagonal/>
    </border>
    <border>
      <left style="thin">
        <color indexed="64"/>
      </left>
      <right style="thin">
        <color indexed="64"/>
      </right>
      <top style="thin">
        <color indexed="64"/>
      </top>
      <bottom style="thin">
        <color rgb="FF000000"/>
      </bottom>
      <diagonal/>
    </border>
    <border>
      <left style="thin">
        <color indexed="64"/>
      </left>
      <right style="thin">
        <color indexed="64"/>
      </right>
      <top style="thin">
        <color rgb="FF000000"/>
      </top>
      <bottom/>
      <diagonal/>
    </border>
    <border>
      <left/>
      <right/>
      <top style="thin">
        <color rgb="FF000000"/>
      </top>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rgb="FF000000"/>
      </bottom>
      <diagonal/>
    </border>
    <border>
      <left style="thin">
        <color rgb="FF000000"/>
      </left>
      <right/>
      <top/>
      <bottom style="thin">
        <color rgb="FF000000"/>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style="thin">
        <color indexed="64"/>
      </right>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top style="thin">
        <color rgb="FF000000"/>
      </top>
      <bottom/>
      <diagonal/>
    </border>
  </borders>
  <cellStyleXfs count="5">
    <xf numFmtId="0" fontId="0" fillId="0" borderId="0"/>
    <xf numFmtId="43" fontId="9" fillId="0" borderId="0" applyFont="0" applyFill="0" applyBorder="0" applyAlignment="0" applyProtection="0"/>
    <xf numFmtId="9" fontId="9" fillId="0" borderId="0" applyFont="0" applyFill="0" applyBorder="0" applyAlignment="0" applyProtection="0"/>
    <xf numFmtId="41" fontId="9" fillId="0" borderId="0" applyFont="0" applyFill="0" applyBorder="0" applyAlignment="0" applyProtection="0"/>
    <xf numFmtId="44" fontId="9" fillId="0" borderId="0" applyFont="0" applyFill="0" applyBorder="0" applyAlignment="0" applyProtection="0"/>
  </cellStyleXfs>
  <cellXfs count="491">
    <xf numFmtId="0" fontId="0" fillId="0" borderId="0" xfId="0"/>
    <xf numFmtId="0" fontId="0" fillId="0" borderId="0" xfId="0" applyAlignment="1">
      <alignment vertical="top"/>
    </xf>
    <xf numFmtId="0" fontId="2" fillId="2" borderId="1" xfId="0" applyFont="1" applyFill="1" applyBorder="1" applyAlignment="1">
      <alignment vertical="top" wrapText="1"/>
    </xf>
    <xf numFmtId="0" fontId="0" fillId="2" borderId="1" xfId="0" applyFill="1" applyBorder="1" applyAlignment="1">
      <alignment vertical="top" wrapText="1"/>
    </xf>
    <xf numFmtId="1" fontId="2" fillId="2" borderId="1" xfId="0" applyNumberFormat="1" applyFont="1" applyFill="1" applyBorder="1" applyAlignment="1">
      <alignment vertical="top" wrapText="1"/>
    </xf>
    <xf numFmtId="164" fontId="4" fillId="2" borderId="1" xfId="0" applyNumberFormat="1" applyFont="1" applyFill="1" applyBorder="1" applyAlignment="1">
      <alignment vertical="top" wrapText="1"/>
    </xf>
    <xf numFmtId="0" fontId="3" fillId="3" borderId="1" xfId="0" applyFont="1" applyFill="1" applyBorder="1" applyAlignment="1">
      <alignment vertical="top" wrapText="1"/>
    </xf>
    <xf numFmtId="0" fontId="0" fillId="3" borderId="1" xfId="0" applyFill="1" applyBorder="1" applyAlignment="1">
      <alignment vertical="top" wrapText="1"/>
    </xf>
    <xf numFmtId="0" fontId="1" fillId="4" borderId="1" xfId="0" applyFont="1" applyFill="1" applyBorder="1" applyAlignment="1">
      <alignment horizontal="center" vertical="center"/>
    </xf>
    <xf numFmtId="0" fontId="2" fillId="2" borderId="1" xfId="0" applyFont="1" applyFill="1" applyBorder="1" applyAlignment="1">
      <alignment horizontal="center" vertical="top" wrapText="1"/>
    </xf>
    <xf numFmtId="1" fontId="2" fillId="2" borderId="1" xfId="0" applyNumberFormat="1" applyFont="1" applyFill="1" applyBorder="1" applyAlignment="1">
      <alignment horizontal="center" vertical="top" wrapText="1"/>
    </xf>
    <xf numFmtId="164" fontId="4" fillId="2" borderId="1" xfId="0" applyNumberFormat="1" applyFont="1" applyFill="1" applyBorder="1" applyAlignment="1">
      <alignment horizontal="center" vertical="top" wrapText="1"/>
    </xf>
    <xf numFmtId="0" fontId="0" fillId="0" borderId="0" xfId="0" applyAlignment="1">
      <alignment horizontal="center"/>
    </xf>
    <xf numFmtId="0" fontId="0" fillId="0" borderId="1" xfId="0" applyBorder="1"/>
    <xf numFmtId="0" fontId="2" fillId="3" borderId="1" xfId="0" applyFont="1" applyFill="1" applyBorder="1" applyAlignment="1">
      <alignment vertical="top" wrapText="1"/>
    </xf>
    <xf numFmtId="0" fontId="2" fillId="3" borderId="1" xfId="0" applyFont="1" applyFill="1" applyBorder="1" applyAlignment="1">
      <alignment horizontal="center" vertical="top" wrapText="1"/>
    </xf>
    <xf numFmtId="0" fontId="5" fillId="0" borderId="0" xfId="0" applyFont="1" applyAlignment="1">
      <alignment vertical="center" wrapText="1"/>
    </xf>
    <xf numFmtId="0" fontId="0" fillId="0" borderId="0" xfId="0" applyAlignment="1">
      <alignment vertical="center"/>
    </xf>
    <xf numFmtId="0" fontId="1" fillId="0" borderId="1" xfId="0" applyFont="1" applyBorder="1" applyAlignment="1">
      <alignment horizontal="center" vertical="center" wrapText="1"/>
    </xf>
    <xf numFmtId="0" fontId="5" fillId="0" borderId="1" xfId="0" applyFont="1" applyBorder="1" applyAlignment="1">
      <alignment horizontal="center" vertical="center" wrapText="1"/>
    </xf>
    <xf numFmtId="0" fontId="1" fillId="0" borderId="2" xfId="0" applyFont="1" applyBorder="1" applyAlignment="1">
      <alignment horizontal="center"/>
    </xf>
    <xf numFmtId="0" fontId="0" fillId="0" borderId="1" xfId="0" applyBorder="1" applyAlignment="1">
      <alignment horizontal="left" vertical="center" wrapText="1"/>
    </xf>
    <xf numFmtId="0" fontId="5" fillId="0" borderId="0" xfId="0" applyFont="1" applyAlignment="1">
      <alignment horizontal="center" vertical="center" wrapText="1"/>
    </xf>
    <xf numFmtId="0" fontId="0" fillId="0" borderId="1" xfId="0" applyBorder="1" applyAlignment="1">
      <alignment vertical="center"/>
    </xf>
    <xf numFmtId="0" fontId="6" fillId="0" borderId="1" xfId="0" applyFont="1" applyBorder="1" applyAlignment="1">
      <alignment horizontal="left" vertical="center" wrapText="1"/>
    </xf>
    <xf numFmtId="0" fontId="5" fillId="0" borderId="1" xfId="0" applyFont="1" applyBorder="1" applyAlignment="1">
      <alignment horizontal="left" vertical="center" wrapText="1"/>
    </xf>
    <xf numFmtId="0" fontId="6" fillId="0" borderId="5" xfId="0" applyFont="1" applyBorder="1" applyAlignment="1">
      <alignment vertical="center" wrapText="1"/>
    </xf>
    <xf numFmtId="0" fontId="1" fillId="0" borderId="9" xfId="0" applyFont="1" applyBorder="1" applyAlignment="1">
      <alignment horizontal="center"/>
    </xf>
    <xf numFmtId="0" fontId="0" fillId="0" borderId="2" xfId="0" applyBorder="1" applyAlignment="1">
      <alignment horizontal="left" vertical="center" wrapText="1"/>
    </xf>
    <xf numFmtId="0" fontId="3" fillId="0" borderId="1" xfId="0" applyFont="1" applyBorder="1" applyAlignment="1">
      <alignment vertical="center" wrapText="1"/>
    </xf>
    <xf numFmtId="0" fontId="6" fillId="0" borderId="6" xfId="0" applyFont="1" applyBorder="1" applyAlignment="1">
      <alignment horizontal="left" vertical="center" wrapText="1"/>
    </xf>
    <xf numFmtId="0" fontId="6" fillId="0" borderId="8" xfId="0" applyFont="1" applyBorder="1" applyAlignment="1">
      <alignment horizontal="left" vertical="center" wrapText="1"/>
    </xf>
    <xf numFmtId="0" fontId="8" fillId="0" borderId="0" xfId="0" applyFont="1" applyAlignment="1">
      <alignment vertical="top" wrapText="1"/>
    </xf>
    <xf numFmtId="0" fontId="0" fillId="0" borderId="0" xfId="0" applyAlignment="1">
      <alignment wrapText="1"/>
    </xf>
    <xf numFmtId="0" fontId="10" fillId="0" borderId="0" xfId="0" applyFont="1"/>
    <xf numFmtId="15" fontId="0" fillId="0" borderId="0" xfId="0" applyNumberFormat="1"/>
    <xf numFmtId="167" fontId="0" fillId="0" borderId="0" xfId="1" applyNumberFormat="1" applyFont="1"/>
    <xf numFmtId="6" fontId="0" fillId="0" borderId="0" xfId="0" applyNumberFormat="1"/>
    <xf numFmtId="3" fontId="0" fillId="0" borderId="0" xfId="0" applyNumberFormat="1"/>
    <xf numFmtId="167" fontId="0" fillId="0" borderId="0" xfId="0" applyNumberFormat="1"/>
    <xf numFmtId="3" fontId="0" fillId="0" borderId="22" xfId="0" applyNumberFormat="1" applyBorder="1"/>
    <xf numFmtId="167" fontId="0" fillId="0" borderId="22" xfId="0" applyNumberFormat="1" applyBorder="1"/>
    <xf numFmtId="0" fontId="13" fillId="0" borderId="0" xfId="0" applyFont="1"/>
    <xf numFmtId="0" fontId="12" fillId="0" borderId="2" xfId="0" applyFont="1" applyBorder="1" applyAlignment="1">
      <alignment horizontal="center"/>
    </xf>
    <xf numFmtId="0" fontId="12" fillId="0" borderId="9" xfId="0" applyFont="1" applyBorder="1" applyAlignment="1">
      <alignment horizontal="center"/>
    </xf>
    <xf numFmtId="0" fontId="12" fillId="0" borderId="1" xfId="0" applyFont="1" applyBorder="1" applyAlignment="1">
      <alignment horizontal="center" vertical="center" wrapText="1"/>
    </xf>
    <xf numFmtId="0" fontId="13" fillId="0" borderId="1" xfId="0" applyFont="1" applyBorder="1" applyAlignment="1">
      <alignment vertical="center" wrapText="1"/>
    </xf>
    <xf numFmtId="0" fontId="13" fillId="0" borderId="5" xfId="0" applyFont="1" applyBorder="1" applyAlignment="1">
      <alignment horizontal="center" vertical="center" wrapText="1"/>
    </xf>
    <xf numFmtId="0" fontId="13" fillId="0" borderId="2" xfId="0" applyFont="1" applyBorder="1" applyAlignment="1">
      <alignment horizontal="left" vertical="center" wrapText="1"/>
    </xf>
    <xf numFmtId="0" fontId="13" fillId="0" borderId="1" xfId="0" applyFont="1" applyBorder="1" applyAlignment="1">
      <alignment horizontal="left" vertical="center" wrapText="1"/>
    </xf>
    <xf numFmtId="0" fontId="13" fillId="0" borderId="0" xfId="0" applyFont="1" applyAlignment="1">
      <alignment vertical="center"/>
    </xf>
    <xf numFmtId="0" fontId="14" fillId="0" borderId="6" xfId="0" applyFont="1" applyBorder="1" applyAlignment="1">
      <alignment horizontal="left" vertical="center" wrapText="1"/>
    </xf>
    <xf numFmtId="0" fontId="16" fillId="0" borderId="0" xfId="0" applyFont="1" applyAlignment="1">
      <alignment horizontal="center" vertical="center" wrapText="1"/>
    </xf>
    <xf numFmtId="0" fontId="14" fillId="0" borderId="1" xfId="0" applyFont="1" applyBorder="1" applyAlignment="1">
      <alignment horizontal="left" vertical="center" wrapText="1"/>
    </xf>
    <xf numFmtId="0" fontId="13" fillId="0" borderId="0" xfId="0" applyFont="1" applyAlignment="1">
      <alignment vertical="center" wrapText="1"/>
    </xf>
    <xf numFmtId="0" fontId="14" fillId="0" borderId="5" xfId="0" applyFont="1" applyBorder="1" applyAlignment="1">
      <alignment vertical="center" wrapText="1"/>
    </xf>
    <xf numFmtId="0" fontId="16" fillId="0" borderId="1" xfId="0" applyFont="1" applyBorder="1" applyAlignment="1">
      <alignment horizontal="center" vertical="center" wrapText="1"/>
    </xf>
    <xf numFmtId="0" fontId="14" fillId="0" borderId="8" xfId="0" applyFont="1" applyBorder="1" applyAlignment="1">
      <alignment horizontal="left" vertical="center" wrapText="1"/>
    </xf>
    <xf numFmtId="0" fontId="13" fillId="0" borderId="1" xfId="0" applyFont="1" applyBorder="1"/>
    <xf numFmtId="0" fontId="13" fillId="0" borderId="0" xfId="0" applyFont="1" applyAlignment="1">
      <alignment horizontal="center" vertical="center" wrapText="1"/>
    </xf>
    <xf numFmtId="0" fontId="12" fillId="0" borderId="0" xfId="0" applyFont="1" applyAlignment="1">
      <alignment vertical="top" wrapText="1"/>
    </xf>
    <xf numFmtId="0" fontId="13" fillId="0" borderId="5" xfId="0" applyFont="1" applyBorder="1" applyAlignment="1">
      <alignment horizontal="left" vertical="center"/>
    </xf>
    <xf numFmtId="0" fontId="13" fillId="0" borderId="1" xfId="0" applyFont="1" applyBorder="1" applyAlignment="1">
      <alignment horizontal="left" vertical="center"/>
    </xf>
    <xf numFmtId="0" fontId="13" fillId="11" borderId="1" xfId="0" applyFont="1" applyFill="1" applyBorder="1" applyAlignment="1">
      <alignment horizontal="left" vertical="center"/>
    </xf>
    <xf numFmtId="0" fontId="16" fillId="0" borderId="0" xfId="0" applyFont="1" applyAlignment="1">
      <alignment vertical="center" wrapText="1"/>
    </xf>
    <xf numFmtId="0" fontId="13" fillId="0" borderId="1" xfId="0" applyFont="1" applyBorder="1" applyAlignment="1">
      <alignment vertical="center"/>
    </xf>
    <xf numFmtId="0" fontId="13" fillId="0" borderId="1" xfId="0" applyFont="1" applyBorder="1" applyAlignment="1">
      <alignment horizontal="center" vertical="center"/>
    </xf>
    <xf numFmtId="0" fontId="13" fillId="0" borderId="5" xfId="0" applyFont="1" applyBorder="1" applyAlignment="1">
      <alignment horizontal="center" vertical="center"/>
    </xf>
    <xf numFmtId="0" fontId="16" fillId="0" borderId="1" xfId="0" applyFont="1" applyBorder="1" applyAlignment="1">
      <alignment horizontal="left" vertical="center" wrapText="1"/>
    </xf>
    <xf numFmtId="0" fontId="13" fillId="0" borderId="0" xfId="0" applyFont="1" applyAlignment="1">
      <alignment horizontal="center" vertical="center"/>
    </xf>
    <xf numFmtId="0" fontId="13" fillId="0" borderId="0" xfId="0" applyFont="1" applyAlignment="1">
      <alignment vertical="top"/>
    </xf>
    <xf numFmtId="0" fontId="20" fillId="0" borderId="1" xfId="0" applyFont="1" applyBorder="1" applyAlignment="1">
      <alignment horizontal="center" vertical="center" wrapText="1"/>
    </xf>
    <xf numFmtId="0" fontId="12" fillId="0" borderId="2" xfId="0" applyFont="1" applyBorder="1" applyAlignment="1">
      <alignment horizontal="center" vertical="center" wrapText="1"/>
    </xf>
    <xf numFmtId="0" fontId="13" fillId="0" borderId="5" xfId="0" applyFont="1" applyBorder="1"/>
    <xf numFmtId="0" fontId="22" fillId="0" borderId="5" xfId="0" applyFont="1" applyBorder="1"/>
    <xf numFmtId="0" fontId="22" fillId="0" borderId="1" xfId="0" applyFont="1" applyBorder="1"/>
    <xf numFmtId="0" fontId="13" fillId="0" borderId="1" xfId="0" applyFont="1" applyBorder="1" applyAlignment="1">
      <alignment wrapText="1"/>
    </xf>
    <xf numFmtId="0" fontId="13" fillId="0" borderId="0" xfId="0" applyFont="1" applyAlignment="1">
      <alignment wrapText="1"/>
    </xf>
    <xf numFmtId="0" fontId="13" fillId="0" borderId="8" xfId="0" applyFont="1" applyBorder="1"/>
    <xf numFmtId="0" fontId="22" fillId="0" borderId="8" xfId="0" applyFont="1" applyBorder="1"/>
    <xf numFmtId="0" fontId="19" fillId="14" borderId="0" xfId="0" applyFont="1" applyFill="1"/>
    <xf numFmtId="0" fontId="13" fillId="0" borderId="21" xfId="0" applyFont="1" applyBorder="1" applyAlignment="1">
      <alignment vertical="center" wrapText="1"/>
    </xf>
    <xf numFmtId="0" fontId="13" fillId="0" borderId="22" xfId="0" applyFont="1" applyBorder="1" applyAlignment="1">
      <alignment horizontal="left" vertical="center" wrapText="1"/>
    </xf>
    <xf numFmtId="0" fontId="12" fillId="0" borderId="1" xfId="0" applyFont="1" applyBorder="1" applyAlignment="1">
      <alignment horizontal="left" vertical="center" wrapText="1"/>
    </xf>
    <xf numFmtId="0" fontId="13" fillId="0" borderId="1" xfId="0" applyFont="1" applyBorder="1" applyAlignment="1">
      <alignment horizontal="center" vertical="center" wrapText="1"/>
    </xf>
    <xf numFmtId="0" fontId="13" fillId="0" borderId="0" xfId="0" applyFont="1" applyAlignment="1">
      <alignment horizontal="center"/>
    </xf>
    <xf numFmtId="10" fontId="11" fillId="0" borderId="1" xfId="2" applyNumberFormat="1" applyFont="1" applyFill="1" applyBorder="1" applyAlignment="1">
      <alignment vertical="center"/>
    </xf>
    <xf numFmtId="10" fontId="12" fillId="0" borderId="1" xfId="2" applyNumberFormat="1" applyFont="1" applyFill="1" applyBorder="1" applyAlignment="1">
      <alignment vertical="top"/>
    </xf>
    <xf numFmtId="0" fontId="20" fillId="0" borderId="0" xfId="0" applyFont="1" applyAlignment="1">
      <alignment vertical="top" wrapText="1"/>
    </xf>
    <xf numFmtId="0" fontId="13" fillId="0" borderId="31" xfId="0" applyFont="1" applyBorder="1" applyAlignment="1">
      <alignment wrapText="1"/>
    </xf>
    <xf numFmtId="0" fontId="21" fillId="0" borderId="0" xfId="0" applyFont="1" applyAlignment="1">
      <alignment vertical="center" wrapText="1"/>
    </xf>
    <xf numFmtId="0" fontId="13" fillId="0" borderId="38" xfId="0" applyFont="1" applyBorder="1" applyAlignment="1">
      <alignment vertical="center" wrapText="1"/>
    </xf>
    <xf numFmtId="0" fontId="13" fillId="0" borderId="2" xfId="0" applyFont="1" applyBorder="1"/>
    <xf numFmtId="0" fontId="21" fillId="0" borderId="42" xfId="0" applyFont="1" applyBorder="1" applyAlignment="1">
      <alignment vertical="center" wrapText="1"/>
    </xf>
    <xf numFmtId="0" fontId="21" fillId="0" borderId="31" xfId="0" applyFont="1" applyBorder="1" applyAlignment="1">
      <alignment vertical="center" wrapText="1"/>
    </xf>
    <xf numFmtId="0" fontId="21" fillId="0" borderId="8" xfId="0" applyFont="1" applyBorder="1" applyAlignment="1">
      <alignment horizontal="center" vertical="center" wrapText="1"/>
    </xf>
    <xf numFmtId="0" fontId="13" fillId="0" borderId="16" xfId="0" applyFont="1" applyBorder="1"/>
    <xf numFmtId="0" fontId="13" fillId="0" borderId="38" xfId="0" applyFont="1" applyBorder="1"/>
    <xf numFmtId="0" fontId="13" fillId="0" borderId="6" xfId="0" applyFont="1" applyBorder="1"/>
    <xf numFmtId="0" fontId="13" fillId="0" borderId="8" xfId="0" applyFont="1" applyBorder="1" applyAlignment="1">
      <alignment wrapText="1"/>
    </xf>
    <xf numFmtId="0" fontId="13" fillId="0" borderId="31" xfId="0" applyFont="1" applyBorder="1" applyAlignment="1">
      <alignment vertical="center" wrapText="1"/>
    </xf>
    <xf numFmtId="0" fontId="13" fillId="0" borderId="7" xfId="0" applyFont="1" applyBorder="1"/>
    <xf numFmtId="0" fontId="13" fillId="0" borderId="8" xfId="0" applyFont="1" applyBorder="1" applyAlignment="1">
      <alignment vertical="center" wrapText="1"/>
    </xf>
    <xf numFmtId="10" fontId="12" fillId="0" borderId="1" xfId="2" applyNumberFormat="1" applyFont="1" applyFill="1" applyBorder="1" applyAlignment="1">
      <alignment vertical="center"/>
    </xf>
    <xf numFmtId="0" fontId="12" fillId="0" borderId="0" xfId="0" applyFont="1" applyAlignment="1">
      <alignment vertical="center" wrapText="1"/>
    </xf>
    <xf numFmtId="0" fontId="0" fillId="0" borderId="5" xfId="0" applyBorder="1" applyAlignment="1">
      <alignment horizontal="center" vertical="center"/>
    </xf>
    <xf numFmtId="0" fontId="0" fillId="0" borderId="0" xfId="0" applyAlignment="1">
      <alignment horizontal="center" vertical="center"/>
    </xf>
    <xf numFmtId="0" fontId="13" fillId="0" borderId="2" xfId="0" applyFont="1" applyBorder="1" applyAlignment="1">
      <alignment horizontal="left" vertical="center" wrapText="1"/>
    </xf>
    <xf numFmtId="0" fontId="14" fillId="0" borderId="8" xfId="0" applyFont="1" applyBorder="1" applyAlignment="1">
      <alignment horizontal="left" vertical="center" wrapText="1"/>
    </xf>
    <xf numFmtId="0" fontId="13" fillId="0" borderId="1" xfId="0" applyFont="1" applyBorder="1" applyAlignment="1">
      <alignment horizontal="left" vertical="center" wrapText="1"/>
    </xf>
    <xf numFmtId="0" fontId="14" fillId="0" borderId="1" xfId="0" applyFont="1" applyBorder="1" applyAlignment="1">
      <alignment horizontal="left" vertical="center" wrapText="1"/>
    </xf>
    <xf numFmtId="0" fontId="14" fillId="0" borderId="6" xfId="0" applyFont="1" applyBorder="1" applyAlignment="1">
      <alignment horizontal="left" vertical="center" wrapText="1"/>
    </xf>
    <xf numFmtId="0" fontId="16" fillId="0" borderId="1" xfId="0" applyFont="1" applyBorder="1" applyAlignment="1">
      <alignment horizontal="center" vertical="center" wrapText="1"/>
    </xf>
    <xf numFmtId="0" fontId="13" fillId="0" borderId="8" xfId="0" applyFont="1" applyBorder="1" applyAlignment="1">
      <alignment horizontal="center"/>
    </xf>
    <xf numFmtId="0" fontId="13" fillId="0" borderId="0" xfId="0" applyFont="1" applyAlignment="1">
      <alignment horizontal="left" vertical="center" wrapText="1"/>
    </xf>
    <xf numFmtId="0" fontId="13" fillId="0" borderId="1" xfId="0" applyFont="1" applyBorder="1" applyAlignment="1">
      <alignment vertical="center" wrapText="1"/>
    </xf>
    <xf numFmtId="0" fontId="21" fillId="0" borderId="1" xfId="0" applyFont="1" applyBorder="1" applyAlignment="1">
      <alignment horizontal="left" vertical="center" wrapText="1"/>
    </xf>
    <xf numFmtId="0" fontId="21" fillId="0" borderId="1" xfId="0" applyFont="1" applyBorder="1" applyAlignment="1">
      <alignment horizontal="left" vertical="top" wrapText="1"/>
    </xf>
    <xf numFmtId="0" fontId="13" fillId="0" borderId="1" xfId="0" applyFont="1" applyBorder="1" applyAlignment="1">
      <alignment horizontal="left" vertical="top" wrapText="1"/>
    </xf>
    <xf numFmtId="0" fontId="21" fillId="0" borderId="8" xfId="0" applyFont="1" applyBorder="1" applyAlignment="1">
      <alignment vertical="top" wrapText="1"/>
    </xf>
    <xf numFmtId="0" fontId="21" fillId="0" borderId="9" xfId="0" applyFont="1" applyBorder="1" applyAlignment="1">
      <alignment vertical="top" wrapText="1"/>
    </xf>
    <xf numFmtId="0" fontId="13" fillId="0" borderId="1" xfId="0" applyFont="1" applyBorder="1" applyAlignment="1">
      <alignment horizontal="center" vertical="center" wrapText="1"/>
    </xf>
    <xf numFmtId="0" fontId="16" fillId="0" borderId="1" xfId="0" applyFont="1" applyBorder="1" applyAlignment="1">
      <alignment horizontal="center" vertical="center" wrapText="1"/>
    </xf>
    <xf numFmtId="0" fontId="14" fillId="0" borderId="1" xfId="0" applyFont="1" applyBorder="1" applyAlignment="1">
      <alignment horizontal="left" vertical="center" wrapText="1"/>
    </xf>
    <xf numFmtId="0" fontId="14" fillId="10" borderId="1" xfId="0" applyFont="1" applyFill="1" applyBorder="1" applyAlignment="1">
      <alignment horizontal="left" vertical="center" wrapText="1"/>
    </xf>
    <xf numFmtId="0" fontId="13" fillId="10" borderId="1" xfId="0" applyFont="1" applyFill="1" applyBorder="1" applyAlignment="1">
      <alignment horizontal="left" vertical="center" wrapText="1"/>
    </xf>
    <xf numFmtId="10" fontId="12" fillId="10" borderId="1" xfId="2" applyNumberFormat="1" applyFont="1" applyFill="1" applyBorder="1" applyAlignment="1">
      <alignment vertical="top"/>
    </xf>
    <xf numFmtId="0" fontId="13" fillId="0" borderId="54" xfId="0" applyFont="1" applyBorder="1" applyAlignment="1">
      <alignment horizontal="left" vertical="center" wrapText="1"/>
    </xf>
    <xf numFmtId="0" fontId="13" fillId="0" borderId="55" xfId="0" applyFont="1" applyBorder="1" applyAlignment="1">
      <alignment horizontal="left" vertical="center" wrapText="1"/>
    </xf>
    <xf numFmtId="0" fontId="13" fillId="0" borderId="56" xfId="0" applyFont="1" applyBorder="1" applyAlignment="1">
      <alignment horizontal="left" vertical="center" wrapText="1"/>
    </xf>
    <xf numFmtId="0" fontId="12" fillId="6" borderId="16" xfId="0" applyFont="1" applyFill="1" applyBorder="1" applyAlignment="1">
      <alignment horizontal="center" vertical="center" wrapText="1"/>
    </xf>
    <xf numFmtId="0" fontId="12" fillId="6" borderId="17" xfId="0" applyFont="1" applyFill="1" applyBorder="1" applyAlignment="1">
      <alignment horizontal="center" vertical="center" wrapText="1"/>
    </xf>
    <xf numFmtId="0" fontId="12" fillId="6" borderId="5" xfId="0" applyFont="1" applyFill="1" applyBorder="1" applyAlignment="1">
      <alignment horizontal="center" vertical="center" wrapText="1"/>
    </xf>
    <xf numFmtId="0" fontId="14" fillId="0" borderId="54" xfId="0" applyFont="1" applyBorder="1" applyAlignment="1">
      <alignment horizontal="left" vertical="center" wrapText="1"/>
    </xf>
    <xf numFmtId="0" fontId="14" fillId="0" borderId="55" xfId="0" applyFont="1" applyBorder="1" applyAlignment="1">
      <alignment horizontal="left" vertical="center" wrapText="1"/>
    </xf>
    <xf numFmtId="0" fontId="14" fillId="0" borderId="56" xfId="0" applyFont="1" applyBorder="1" applyAlignment="1">
      <alignment horizontal="left" vertical="center" wrapText="1"/>
    </xf>
    <xf numFmtId="0" fontId="12" fillId="6" borderId="15" xfId="0" applyFont="1" applyFill="1" applyBorder="1" applyAlignment="1">
      <alignment horizontal="center" vertical="center"/>
    </xf>
    <xf numFmtId="0" fontId="12" fillId="6" borderId="13" xfId="0" applyFont="1" applyFill="1" applyBorder="1" applyAlignment="1">
      <alignment horizontal="center" vertical="center"/>
    </xf>
    <xf numFmtId="0" fontId="12" fillId="6" borderId="14" xfId="0" applyFont="1" applyFill="1" applyBorder="1" applyAlignment="1">
      <alignment horizontal="center" vertical="center"/>
    </xf>
    <xf numFmtId="0" fontId="13" fillId="0" borderId="8" xfId="0" applyFont="1" applyBorder="1" applyAlignment="1">
      <alignment horizontal="left" vertical="center" wrapText="1"/>
    </xf>
    <xf numFmtId="0" fontId="13" fillId="0" borderId="9" xfId="0" applyFont="1" applyBorder="1" applyAlignment="1">
      <alignment horizontal="left" vertical="center" wrapText="1"/>
    </xf>
    <xf numFmtId="0" fontId="13" fillId="0" borderId="2" xfId="0" applyFont="1" applyBorder="1" applyAlignment="1">
      <alignment horizontal="left" vertical="center" wrapText="1"/>
    </xf>
    <xf numFmtId="0" fontId="14" fillId="0" borderId="8" xfId="0" applyFont="1" applyBorder="1" applyAlignment="1">
      <alignment horizontal="center" vertical="center" wrapText="1"/>
    </xf>
    <xf numFmtId="0" fontId="14" fillId="0" borderId="9" xfId="0" applyFont="1" applyBorder="1" applyAlignment="1">
      <alignment horizontal="center" vertical="center" wrapText="1"/>
    </xf>
    <xf numFmtId="0" fontId="16" fillId="0" borderId="8" xfId="0" applyFont="1" applyBorder="1" applyAlignment="1">
      <alignment horizontal="center" vertical="center" wrapText="1"/>
    </xf>
    <xf numFmtId="0" fontId="16" fillId="0" borderId="9" xfId="0" applyFont="1" applyBorder="1" applyAlignment="1">
      <alignment horizontal="center" vertical="center" wrapText="1"/>
    </xf>
    <xf numFmtId="0" fontId="14" fillId="0" borderId="2" xfId="0" applyFont="1" applyBorder="1" applyAlignment="1">
      <alignment horizontal="center" vertical="center" wrapText="1"/>
    </xf>
    <xf numFmtId="0" fontId="16" fillId="0" borderId="2" xfId="0" applyFont="1" applyBorder="1" applyAlignment="1">
      <alignment horizontal="center" vertical="center" wrapText="1"/>
    </xf>
    <xf numFmtId="0" fontId="13" fillId="0" borderId="8" xfId="0" applyFont="1" applyBorder="1" applyAlignment="1">
      <alignment horizontal="center" vertical="center" wrapText="1"/>
    </xf>
    <xf numFmtId="0" fontId="13" fillId="0" borderId="2" xfId="0" applyFont="1" applyBorder="1" applyAlignment="1">
      <alignment horizontal="center" vertical="center" wrapText="1"/>
    </xf>
    <xf numFmtId="0" fontId="14" fillId="0" borderId="8" xfId="0" applyFont="1" applyBorder="1" applyAlignment="1">
      <alignment horizontal="left" vertical="center" wrapText="1"/>
    </xf>
    <xf numFmtId="0" fontId="14" fillId="0" borderId="2" xfId="0" applyFont="1" applyBorder="1" applyAlignment="1">
      <alignment horizontal="left" vertical="center" wrapText="1"/>
    </xf>
    <xf numFmtId="0" fontId="13" fillId="0" borderId="9" xfId="0" applyFont="1" applyBorder="1" applyAlignment="1">
      <alignment horizontal="center" vertical="center" wrapText="1"/>
    </xf>
    <xf numFmtId="0" fontId="12" fillId="6" borderId="7" xfId="0" applyFont="1" applyFill="1" applyBorder="1" applyAlignment="1">
      <alignment horizontal="center" vertical="center" wrapText="1"/>
    </xf>
    <xf numFmtId="0" fontId="12" fillId="6" borderId="4" xfId="0" applyFont="1" applyFill="1" applyBorder="1" applyAlignment="1">
      <alignment horizontal="center" vertical="center" wrapText="1"/>
    </xf>
    <xf numFmtId="168" fontId="12" fillId="7" borderId="16" xfId="4" applyNumberFormat="1" applyFont="1" applyFill="1" applyBorder="1" applyAlignment="1">
      <alignment horizontal="center" vertical="center" wrapText="1"/>
    </xf>
    <xf numFmtId="168" fontId="12" fillId="7" borderId="17" xfId="4" applyNumberFormat="1" applyFont="1" applyFill="1" applyBorder="1" applyAlignment="1">
      <alignment horizontal="center" vertical="center" wrapText="1"/>
    </xf>
    <xf numFmtId="168" fontId="12" fillId="7" borderId="5" xfId="4" applyNumberFormat="1" applyFont="1" applyFill="1" applyBorder="1" applyAlignment="1">
      <alignment horizontal="center" vertical="center" wrapText="1"/>
    </xf>
    <xf numFmtId="1" fontId="12" fillId="7" borderId="16" xfId="0" applyNumberFormat="1" applyFont="1" applyFill="1" applyBorder="1" applyAlignment="1">
      <alignment horizontal="center" vertical="center" wrapText="1"/>
    </xf>
    <xf numFmtId="1" fontId="12" fillId="7" borderId="17" xfId="0" applyNumberFormat="1" applyFont="1" applyFill="1" applyBorder="1" applyAlignment="1">
      <alignment horizontal="center" vertical="center" wrapText="1"/>
    </xf>
    <xf numFmtId="1" fontId="12" fillId="7" borderId="5" xfId="0" applyNumberFormat="1" applyFont="1" applyFill="1" applyBorder="1" applyAlignment="1">
      <alignment horizontal="center" vertical="center" wrapText="1"/>
    </xf>
    <xf numFmtId="0" fontId="12" fillId="6" borderId="10" xfId="0" applyFont="1" applyFill="1" applyBorder="1" applyAlignment="1">
      <alignment horizontal="center" vertical="center" wrapText="1"/>
    </xf>
    <xf numFmtId="0" fontId="12" fillId="6" borderId="11" xfId="0" applyFont="1" applyFill="1" applyBorder="1" applyAlignment="1">
      <alignment horizontal="center" vertical="center" wrapText="1"/>
    </xf>
    <xf numFmtId="0" fontId="12" fillId="6" borderId="53" xfId="0" applyFont="1" applyFill="1" applyBorder="1" applyAlignment="1">
      <alignment horizontal="center" vertical="center" wrapText="1"/>
    </xf>
    <xf numFmtId="165" fontId="12" fillId="7" borderId="16" xfId="0" applyNumberFormat="1" applyFont="1" applyFill="1" applyBorder="1" applyAlignment="1">
      <alignment horizontal="center" vertical="center" wrapText="1"/>
    </xf>
    <xf numFmtId="165" fontId="12" fillId="7" borderId="17" xfId="0" applyNumberFormat="1" applyFont="1" applyFill="1" applyBorder="1" applyAlignment="1">
      <alignment horizontal="center" vertical="center" wrapText="1"/>
    </xf>
    <xf numFmtId="165" fontId="12" fillId="7" borderId="5" xfId="0" applyNumberFormat="1" applyFont="1" applyFill="1" applyBorder="1" applyAlignment="1">
      <alignment horizontal="center" vertical="center" wrapText="1"/>
    </xf>
    <xf numFmtId="168" fontId="12" fillId="7" borderId="16" xfId="0" applyNumberFormat="1" applyFont="1" applyFill="1" applyBorder="1" applyAlignment="1">
      <alignment horizontal="center" vertical="center" wrapText="1"/>
    </xf>
    <xf numFmtId="168" fontId="12" fillId="7" borderId="17" xfId="0" applyNumberFormat="1" applyFont="1" applyFill="1" applyBorder="1" applyAlignment="1">
      <alignment horizontal="center" vertical="center" wrapText="1"/>
    </xf>
    <xf numFmtId="168" fontId="12" fillId="7" borderId="5" xfId="0" applyNumberFormat="1" applyFont="1" applyFill="1" applyBorder="1" applyAlignment="1">
      <alignment horizontal="center" vertical="center" wrapText="1"/>
    </xf>
    <xf numFmtId="1" fontId="12" fillId="5" borderId="16" xfId="0" applyNumberFormat="1" applyFont="1" applyFill="1" applyBorder="1" applyAlignment="1">
      <alignment horizontal="center" vertical="center"/>
    </xf>
    <xf numFmtId="1" fontId="12" fillId="5" borderId="17" xfId="0" applyNumberFormat="1" applyFont="1" applyFill="1" applyBorder="1" applyAlignment="1">
      <alignment horizontal="center" vertical="center"/>
    </xf>
    <xf numFmtId="1" fontId="12" fillId="5" borderId="5" xfId="0" applyNumberFormat="1" applyFont="1" applyFill="1" applyBorder="1" applyAlignment="1">
      <alignment horizontal="center" vertical="center"/>
    </xf>
    <xf numFmtId="2" fontId="12" fillId="7" borderId="16" xfId="4" applyNumberFormat="1" applyFont="1" applyFill="1" applyBorder="1" applyAlignment="1">
      <alignment horizontal="center" vertical="center" wrapText="1"/>
    </xf>
    <xf numFmtId="2" fontId="12" fillId="7" borderId="17" xfId="4" applyNumberFormat="1" applyFont="1" applyFill="1" applyBorder="1" applyAlignment="1">
      <alignment horizontal="center" vertical="center" wrapText="1"/>
    </xf>
    <xf numFmtId="2" fontId="12" fillId="7" borderId="5" xfId="4" applyNumberFormat="1" applyFont="1" applyFill="1" applyBorder="1" applyAlignment="1">
      <alignment horizontal="center" vertical="center" wrapText="1"/>
    </xf>
    <xf numFmtId="1" fontId="12" fillId="7" borderId="16" xfId="4" applyNumberFormat="1" applyFont="1" applyFill="1" applyBorder="1" applyAlignment="1">
      <alignment horizontal="center" vertical="center" wrapText="1"/>
    </xf>
    <xf numFmtId="1" fontId="12" fillId="7" borderId="17" xfId="4" applyNumberFormat="1" applyFont="1" applyFill="1" applyBorder="1" applyAlignment="1">
      <alignment horizontal="center" vertical="center" wrapText="1"/>
    </xf>
    <xf numFmtId="1" fontId="12" fillId="7" borderId="5" xfId="4" applyNumberFormat="1" applyFont="1" applyFill="1" applyBorder="1" applyAlignment="1">
      <alignment horizontal="center" vertical="center" wrapText="1"/>
    </xf>
    <xf numFmtId="0" fontId="12" fillId="7" borderId="49" xfId="0" applyFont="1" applyFill="1" applyBorder="1" applyAlignment="1">
      <alignment horizontal="center" vertical="center" wrapText="1"/>
    </xf>
    <xf numFmtId="0" fontId="12" fillId="7" borderId="50" xfId="0" applyFont="1" applyFill="1" applyBorder="1" applyAlignment="1">
      <alignment horizontal="center" vertical="center" wrapText="1"/>
    </xf>
    <xf numFmtId="0" fontId="12" fillId="7" borderId="51" xfId="0" applyFont="1" applyFill="1" applyBorder="1" applyAlignment="1">
      <alignment horizontal="center" vertical="center" wrapText="1"/>
    </xf>
    <xf numFmtId="1" fontId="12" fillId="5" borderId="8" xfId="0" applyNumberFormat="1" applyFont="1" applyFill="1" applyBorder="1" applyAlignment="1">
      <alignment horizontal="center" vertical="center" wrapText="1"/>
    </xf>
    <xf numFmtId="1" fontId="12" fillId="5" borderId="9" xfId="0" applyNumberFormat="1" applyFont="1" applyFill="1" applyBorder="1" applyAlignment="1">
      <alignment horizontal="center" vertical="center" wrapText="1"/>
    </xf>
    <xf numFmtId="1" fontId="12" fillId="5" borderId="2" xfId="0" applyNumberFormat="1" applyFont="1" applyFill="1" applyBorder="1" applyAlignment="1">
      <alignment horizontal="center" vertical="center" wrapText="1"/>
    </xf>
    <xf numFmtId="0" fontId="12" fillId="5" borderId="16" xfId="0" applyFont="1" applyFill="1" applyBorder="1" applyAlignment="1">
      <alignment horizontal="center" vertical="center" wrapText="1"/>
    </xf>
    <xf numFmtId="0" fontId="12" fillId="5" borderId="17" xfId="0" applyFont="1" applyFill="1" applyBorder="1" applyAlignment="1">
      <alignment horizontal="center" vertical="center" wrapText="1"/>
    </xf>
    <xf numFmtId="0" fontId="12" fillId="5" borderId="5" xfId="0" applyFont="1" applyFill="1" applyBorder="1" applyAlignment="1">
      <alignment horizontal="center" vertical="center" wrapText="1"/>
    </xf>
    <xf numFmtId="0" fontId="12" fillId="7" borderId="16" xfId="0" applyFont="1" applyFill="1" applyBorder="1" applyAlignment="1">
      <alignment horizontal="center" vertical="center" wrapText="1"/>
    </xf>
    <xf numFmtId="0" fontId="12" fillId="7" borderId="17" xfId="0" applyFont="1" applyFill="1" applyBorder="1" applyAlignment="1">
      <alignment horizontal="center" vertical="center" wrapText="1"/>
    </xf>
    <xf numFmtId="0" fontId="12" fillId="7" borderId="5" xfId="0" applyFont="1" applyFill="1" applyBorder="1" applyAlignment="1">
      <alignment horizontal="center" vertical="center" wrapText="1"/>
    </xf>
    <xf numFmtId="0" fontId="12" fillId="7" borderId="52" xfId="0" applyFont="1" applyFill="1" applyBorder="1" applyAlignment="1">
      <alignment horizontal="center" vertical="center" wrapText="1"/>
    </xf>
    <xf numFmtId="0" fontId="14" fillId="0" borderId="9" xfId="0" applyFont="1" applyBorder="1" applyAlignment="1">
      <alignment horizontal="left" vertical="center" wrapText="1"/>
    </xf>
    <xf numFmtId="0" fontId="14" fillId="0" borderId="9" xfId="0" applyFont="1" applyBorder="1" applyAlignment="1">
      <alignment horizontal="left" vertical="center"/>
    </xf>
    <xf numFmtId="0" fontId="14" fillId="0" borderId="2" xfId="0" applyFont="1" applyBorder="1" applyAlignment="1">
      <alignment horizontal="left" vertical="center"/>
    </xf>
    <xf numFmtId="0" fontId="14" fillId="0" borderId="15" xfId="0" applyFont="1" applyBorder="1" applyAlignment="1">
      <alignment horizontal="left" vertical="top" wrapText="1"/>
    </xf>
    <xf numFmtId="0" fontId="14" fillId="0" borderId="13" xfId="0" applyFont="1" applyBorder="1" applyAlignment="1">
      <alignment horizontal="left" vertical="top"/>
    </xf>
    <xf numFmtId="0" fontId="14" fillId="0" borderId="14" xfId="0" applyFont="1" applyBorder="1" applyAlignment="1">
      <alignment horizontal="left" vertical="top"/>
    </xf>
    <xf numFmtId="0" fontId="13" fillId="0" borderId="15" xfId="0" applyFont="1" applyBorder="1" applyAlignment="1">
      <alignment horizontal="left" vertical="top" wrapText="1"/>
    </xf>
    <xf numFmtId="0" fontId="13" fillId="0" borderId="13" xfId="0" applyFont="1" applyBorder="1" applyAlignment="1">
      <alignment horizontal="left" vertical="top"/>
    </xf>
    <xf numFmtId="0" fontId="13" fillId="0" borderId="14" xfId="0" applyFont="1" applyBorder="1" applyAlignment="1">
      <alignment horizontal="left" vertical="top"/>
    </xf>
    <xf numFmtId="0" fontId="13" fillId="0" borderId="8" xfId="0" applyFont="1" applyBorder="1" applyAlignment="1">
      <alignment horizontal="center" vertical="center"/>
    </xf>
    <xf numFmtId="0" fontId="13" fillId="0" borderId="9" xfId="0" applyFont="1" applyBorder="1" applyAlignment="1">
      <alignment horizontal="center" vertical="center"/>
    </xf>
    <xf numFmtId="0" fontId="13" fillId="0" borderId="2" xfId="0" applyFont="1" applyBorder="1" applyAlignment="1">
      <alignment horizontal="center" vertical="center"/>
    </xf>
    <xf numFmtId="0" fontId="13" fillId="0" borderId="9" xfId="0" applyFont="1" applyBorder="1" applyAlignment="1">
      <alignment horizontal="left" vertical="center"/>
    </xf>
    <xf numFmtId="0" fontId="13" fillId="0" borderId="2" xfId="0" applyFont="1" applyBorder="1" applyAlignment="1">
      <alignment horizontal="left" vertical="center"/>
    </xf>
    <xf numFmtId="0" fontId="13" fillId="10" borderId="8" xfId="0" applyFont="1" applyFill="1" applyBorder="1" applyAlignment="1">
      <alignment horizontal="left" vertical="center" wrapText="1"/>
    </xf>
    <xf numFmtId="0" fontId="13" fillId="10" borderId="9" xfId="0" applyFont="1" applyFill="1" applyBorder="1" applyAlignment="1">
      <alignment horizontal="left" vertical="center"/>
    </xf>
    <xf numFmtId="0" fontId="13" fillId="10" borderId="2" xfId="0" applyFont="1" applyFill="1" applyBorder="1" applyAlignment="1">
      <alignment horizontal="left" vertical="center"/>
    </xf>
    <xf numFmtId="0" fontId="13" fillId="0" borderId="8" xfId="0" applyFont="1" applyBorder="1" applyAlignment="1">
      <alignment horizontal="left" vertical="center"/>
    </xf>
    <xf numFmtId="0" fontId="13" fillId="10" borderId="8" xfId="0" applyFont="1" applyFill="1" applyBorder="1" applyAlignment="1">
      <alignment horizontal="left" vertical="center"/>
    </xf>
    <xf numFmtId="0" fontId="12" fillId="7" borderId="3" xfId="0" applyFont="1" applyFill="1" applyBorder="1" applyAlignment="1">
      <alignment horizontal="left" vertical="center" wrapText="1"/>
    </xf>
    <xf numFmtId="0" fontId="12" fillId="7" borderId="12" xfId="0" applyFont="1" applyFill="1" applyBorder="1" applyAlignment="1">
      <alignment horizontal="left" vertical="center" wrapText="1"/>
    </xf>
    <xf numFmtId="0" fontId="13" fillId="0" borderId="1" xfId="0" applyFont="1" applyBorder="1" applyAlignment="1">
      <alignment horizontal="left" vertical="center" wrapText="1"/>
    </xf>
    <xf numFmtId="3" fontId="12" fillId="7" borderId="1" xfId="0" applyNumberFormat="1" applyFont="1" applyFill="1" applyBorder="1" applyAlignment="1">
      <alignment horizontal="center" vertical="center" wrapText="1"/>
    </xf>
    <xf numFmtId="3" fontId="12" fillId="7" borderId="17" xfId="0" applyNumberFormat="1" applyFont="1" applyFill="1" applyBorder="1" applyAlignment="1">
      <alignment horizontal="center" vertical="center" wrapText="1"/>
    </xf>
    <xf numFmtId="0" fontId="12" fillId="9" borderId="3" xfId="0" applyFont="1" applyFill="1" applyBorder="1" applyAlignment="1">
      <alignment horizontal="left" vertical="center" wrapText="1"/>
    </xf>
    <xf numFmtId="0" fontId="12" fillId="9" borderId="12" xfId="0" applyFont="1" applyFill="1" applyBorder="1" applyAlignment="1">
      <alignment horizontal="left" vertical="center" wrapText="1"/>
    </xf>
    <xf numFmtId="0" fontId="14" fillId="10" borderId="1" xfId="0" applyFont="1" applyFill="1" applyBorder="1" applyAlignment="1">
      <alignment horizontal="left" vertical="center" wrapText="1"/>
    </xf>
    <xf numFmtId="0" fontId="12" fillId="8" borderId="3" xfId="0" applyFont="1" applyFill="1" applyBorder="1" applyAlignment="1">
      <alignment horizontal="left" vertical="center" wrapText="1"/>
    </xf>
    <xf numFmtId="0" fontId="12" fillId="8" borderId="12" xfId="0" applyFont="1" applyFill="1" applyBorder="1" applyAlignment="1">
      <alignment horizontal="left" vertical="center" wrapText="1"/>
    </xf>
    <xf numFmtId="3" fontId="12" fillId="8" borderId="1" xfId="1" applyNumberFormat="1" applyFont="1" applyFill="1" applyBorder="1" applyAlignment="1">
      <alignment horizontal="center" vertical="center" wrapText="1"/>
    </xf>
    <xf numFmtId="3" fontId="12" fillId="8" borderId="1" xfId="0" applyNumberFormat="1" applyFont="1" applyFill="1" applyBorder="1" applyAlignment="1">
      <alignment horizontal="center" vertical="center" wrapText="1"/>
    </xf>
    <xf numFmtId="0" fontId="14" fillId="0" borderId="1" xfId="0" applyFont="1" applyBorder="1" applyAlignment="1">
      <alignment horizontal="left" vertical="center" wrapText="1"/>
    </xf>
    <xf numFmtId="0" fontId="14" fillId="0" borderId="1" xfId="0" applyFont="1" applyBorder="1" applyAlignment="1">
      <alignment horizontal="left" vertical="center"/>
    </xf>
    <xf numFmtId="0" fontId="13" fillId="0" borderId="1" xfId="0" applyFont="1" applyBorder="1" applyAlignment="1">
      <alignment horizontal="left" vertical="center"/>
    </xf>
    <xf numFmtId="0" fontId="14" fillId="0" borderId="8" xfId="0" applyFont="1" applyFill="1" applyBorder="1" applyAlignment="1">
      <alignment horizontal="left" vertical="center" wrapText="1"/>
    </xf>
    <xf numFmtId="0" fontId="14" fillId="0" borderId="9" xfId="0" applyFont="1" applyFill="1" applyBorder="1" applyAlignment="1">
      <alignment horizontal="left" vertical="center" wrapText="1"/>
    </xf>
    <xf numFmtId="0" fontId="14" fillId="0" borderId="2" xfId="0" applyFont="1" applyFill="1" applyBorder="1" applyAlignment="1">
      <alignment horizontal="left" vertical="center" wrapText="1"/>
    </xf>
    <xf numFmtId="3" fontId="12" fillId="7" borderId="16" xfId="0" applyNumberFormat="1" applyFont="1" applyFill="1" applyBorder="1" applyAlignment="1">
      <alignment horizontal="center" vertical="center" wrapText="1"/>
    </xf>
    <xf numFmtId="0" fontId="12" fillId="6" borderId="1" xfId="0" applyFont="1" applyFill="1" applyBorder="1" applyAlignment="1">
      <alignment horizontal="center" vertical="center"/>
    </xf>
    <xf numFmtId="0" fontId="13" fillId="0" borderId="13" xfId="0" applyFont="1" applyBorder="1" applyAlignment="1">
      <alignment horizontal="left" vertical="top" wrapText="1"/>
    </xf>
    <xf numFmtId="0" fontId="14" fillId="0" borderId="7" xfId="0" applyFont="1" applyBorder="1" applyAlignment="1">
      <alignment horizontal="left" vertical="center" wrapText="1"/>
    </xf>
    <xf numFmtId="0" fontId="14" fillId="0" borderId="6" xfId="0" applyFont="1" applyBorder="1" applyAlignment="1">
      <alignment horizontal="left" vertical="center" wrapText="1"/>
    </xf>
    <xf numFmtId="0" fontId="16" fillId="0" borderId="1" xfId="0" applyFont="1" applyBorder="1" applyAlignment="1">
      <alignment horizontal="center" vertical="center" wrapText="1"/>
    </xf>
    <xf numFmtId="0" fontId="14" fillId="0" borderId="5" xfId="0" applyFont="1" applyBorder="1" applyAlignment="1">
      <alignment horizontal="center" vertical="center" wrapText="1"/>
    </xf>
    <xf numFmtId="0" fontId="14" fillId="0" borderId="1" xfId="0" applyFont="1" applyBorder="1" applyAlignment="1">
      <alignment horizontal="center" vertical="center" wrapText="1"/>
    </xf>
    <xf numFmtId="0" fontId="14" fillId="0" borderId="16" xfId="0" applyFont="1" applyBorder="1" applyAlignment="1">
      <alignment horizontal="center" vertical="center" wrapText="1"/>
    </xf>
    <xf numFmtId="0" fontId="13" fillId="0" borderId="7" xfId="0" applyFont="1" applyBorder="1" applyAlignment="1">
      <alignment horizontal="left" vertical="center" wrapText="1"/>
    </xf>
    <xf numFmtId="0" fontId="13" fillId="0" borderId="4" xfId="0" applyFont="1" applyBorder="1" applyAlignment="1">
      <alignment horizontal="left" vertical="center" wrapText="1"/>
    </xf>
    <xf numFmtId="0" fontId="13" fillId="0" borderId="6" xfId="0" applyFont="1" applyBorder="1" applyAlignment="1">
      <alignment horizontal="left" vertical="center" wrapText="1"/>
    </xf>
    <xf numFmtId="0" fontId="13" fillId="0" borderId="5" xfId="0" applyFont="1" applyBorder="1" applyAlignment="1">
      <alignment horizontal="left" vertical="center" wrapText="1"/>
    </xf>
    <xf numFmtId="0" fontId="12" fillId="5" borderId="1" xfId="0" applyFont="1" applyFill="1" applyBorder="1" applyAlignment="1">
      <alignment horizontal="center" vertical="center" wrapText="1"/>
    </xf>
    <xf numFmtId="0" fontId="13" fillId="6" borderId="7" xfId="0" applyFont="1" applyFill="1" applyBorder="1" applyAlignment="1">
      <alignment horizontal="center" vertical="center" wrapText="1"/>
    </xf>
    <xf numFmtId="0" fontId="12" fillId="5" borderId="1" xfId="0" applyFont="1" applyFill="1" applyBorder="1" applyAlignment="1">
      <alignment horizontal="center" vertical="center"/>
    </xf>
    <xf numFmtId="0" fontId="13" fillId="5" borderId="1" xfId="0" applyFont="1" applyFill="1" applyBorder="1" applyAlignment="1">
      <alignment horizontal="center" vertical="center"/>
    </xf>
    <xf numFmtId="3" fontId="12" fillId="7" borderId="16" xfId="1" applyNumberFormat="1" applyFont="1" applyFill="1" applyBorder="1" applyAlignment="1">
      <alignment horizontal="center" vertical="center"/>
    </xf>
    <xf numFmtId="3" fontId="12" fillId="7" borderId="17" xfId="1" applyNumberFormat="1" applyFont="1" applyFill="1" applyBorder="1" applyAlignment="1">
      <alignment horizontal="center" vertical="center"/>
    </xf>
    <xf numFmtId="3" fontId="12" fillId="7" borderId="16" xfId="1" applyNumberFormat="1" applyFont="1" applyFill="1" applyBorder="1" applyAlignment="1">
      <alignment horizontal="center" vertical="center" wrapText="1"/>
    </xf>
    <xf numFmtId="3" fontId="12" fillId="7" borderId="17" xfId="1" applyNumberFormat="1" applyFont="1" applyFill="1" applyBorder="1" applyAlignment="1">
      <alignment horizontal="center" vertical="center" wrapText="1"/>
    </xf>
    <xf numFmtId="49" fontId="13" fillId="0" borderId="8" xfId="0" applyNumberFormat="1" applyFont="1" applyBorder="1" applyAlignment="1">
      <alignment horizontal="left" vertical="center"/>
    </xf>
    <xf numFmtId="49" fontId="13" fillId="0" borderId="9" xfId="0" applyNumberFormat="1" applyFont="1" applyBorder="1" applyAlignment="1">
      <alignment horizontal="left" vertical="center"/>
    </xf>
    <xf numFmtId="49" fontId="13" fillId="0" borderId="2" xfId="0" applyNumberFormat="1" applyFont="1" applyBorder="1" applyAlignment="1">
      <alignment horizontal="left" vertical="center"/>
    </xf>
    <xf numFmtId="3" fontId="12" fillId="9" borderId="17" xfId="0" applyNumberFormat="1" applyFont="1" applyFill="1" applyBorder="1" applyAlignment="1">
      <alignment horizontal="center" vertical="center" wrapText="1"/>
    </xf>
    <xf numFmtId="3" fontId="12" fillId="9" borderId="1" xfId="0" applyNumberFormat="1" applyFont="1" applyFill="1" applyBorder="1" applyAlignment="1">
      <alignment horizontal="center" vertical="center" wrapText="1"/>
    </xf>
    <xf numFmtId="0" fontId="12" fillId="12" borderId="3" xfId="0" applyFont="1" applyFill="1" applyBorder="1" applyAlignment="1">
      <alignment horizontal="center" vertical="center" wrapText="1"/>
    </xf>
    <xf numFmtId="0" fontId="12" fillId="12" borderId="12" xfId="0" applyFont="1" applyFill="1" applyBorder="1" applyAlignment="1">
      <alignment horizontal="center" vertical="center" wrapText="1"/>
    </xf>
    <xf numFmtId="165" fontId="12" fillId="0" borderId="16" xfId="3" applyNumberFormat="1" applyFont="1" applyFill="1" applyBorder="1" applyAlignment="1">
      <alignment horizontal="center" vertical="center" wrapText="1"/>
    </xf>
    <xf numFmtId="165" fontId="12" fillId="0" borderId="17" xfId="3" applyNumberFormat="1" applyFont="1" applyFill="1" applyBorder="1" applyAlignment="1">
      <alignment horizontal="center" vertical="center" wrapText="1"/>
    </xf>
    <xf numFmtId="165" fontId="12" fillId="0" borderId="16" xfId="0" applyNumberFormat="1" applyFont="1" applyBorder="1" applyAlignment="1">
      <alignment horizontal="center" vertical="center" wrapText="1"/>
    </xf>
    <xf numFmtId="165" fontId="12" fillId="0" borderId="17" xfId="0" applyNumberFormat="1" applyFont="1" applyBorder="1" applyAlignment="1">
      <alignment horizontal="center" vertical="center" wrapText="1"/>
    </xf>
    <xf numFmtId="165" fontId="12" fillId="0" borderId="21" xfId="0" applyNumberFormat="1" applyFont="1" applyBorder="1" applyAlignment="1">
      <alignment horizontal="center" vertical="center" wrapText="1"/>
    </xf>
    <xf numFmtId="165" fontId="12" fillId="0" borderId="22" xfId="0" applyNumberFormat="1" applyFont="1" applyBorder="1" applyAlignment="1">
      <alignment horizontal="center" vertical="center" wrapText="1"/>
    </xf>
    <xf numFmtId="0" fontId="12" fillId="12" borderId="18" xfId="0" applyFont="1" applyFill="1" applyBorder="1" applyAlignment="1">
      <alignment horizontal="center" vertical="center" wrapText="1"/>
    </xf>
    <xf numFmtId="0" fontId="12" fillId="12" borderId="19" xfId="0" applyFont="1" applyFill="1" applyBorder="1" applyAlignment="1">
      <alignment horizontal="center" vertical="center" wrapText="1"/>
    </xf>
    <xf numFmtId="0" fontId="12" fillId="12" borderId="20" xfId="0" applyFont="1" applyFill="1" applyBorder="1" applyAlignment="1">
      <alignment horizontal="center" vertical="center" wrapText="1"/>
    </xf>
    <xf numFmtId="0" fontId="13" fillId="12" borderId="3" xfId="0" applyFont="1" applyFill="1" applyBorder="1" applyAlignment="1">
      <alignment horizontal="center" vertical="center" wrapText="1"/>
    </xf>
    <xf numFmtId="0" fontId="13" fillId="12" borderId="12" xfId="0" applyFont="1" applyFill="1" applyBorder="1" applyAlignment="1">
      <alignment horizontal="center" vertical="center" wrapText="1"/>
    </xf>
    <xf numFmtId="0" fontId="12" fillId="12" borderId="16" xfId="0" applyFont="1" applyFill="1" applyBorder="1" applyAlignment="1">
      <alignment horizontal="center" vertical="center" wrapText="1"/>
    </xf>
    <xf numFmtId="0" fontId="12" fillId="12" borderId="17" xfId="0" applyFont="1" applyFill="1" applyBorder="1" applyAlignment="1">
      <alignment horizontal="center" vertical="center" wrapText="1"/>
    </xf>
    <xf numFmtId="0" fontId="12" fillId="12" borderId="5" xfId="0" applyFont="1" applyFill="1" applyBorder="1" applyAlignment="1">
      <alignment horizontal="center" vertical="center" wrapText="1"/>
    </xf>
    <xf numFmtId="0" fontId="16" fillId="12" borderId="3" xfId="0" applyFont="1" applyFill="1" applyBorder="1" applyAlignment="1">
      <alignment horizontal="center" vertical="center" wrapText="1"/>
    </xf>
    <xf numFmtId="165" fontId="12" fillId="0" borderId="1" xfId="0" applyNumberFormat="1" applyFont="1" applyBorder="1" applyAlignment="1">
      <alignment horizontal="center" vertical="center" wrapText="1"/>
    </xf>
    <xf numFmtId="165" fontId="20" fillId="0" borderId="16" xfId="0" applyNumberFormat="1" applyFont="1" applyBorder="1" applyAlignment="1">
      <alignment horizontal="center" vertical="center" wrapText="1"/>
    </xf>
    <xf numFmtId="165" fontId="20" fillId="0" borderId="17" xfId="0" applyNumberFormat="1" applyFont="1" applyBorder="1" applyAlignment="1">
      <alignment horizontal="center" vertical="center" wrapText="1"/>
    </xf>
    <xf numFmtId="165" fontId="12" fillId="0" borderId="23" xfId="0" applyNumberFormat="1" applyFont="1" applyBorder="1" applyAlignment="1">
      <alignment horizontal="center" vertical="center" wrapText="1"/>
    </xf>
    <xf numFmtId="165" fontId="12" fillId="0" borderId="24" xfId="0" applyNumberFormat="1" applyFont="1" applyBorder="1" applyAlignment="1">
      <alignment horizontal="center" vertical="center" wrapText="1"/>
    </xf>
    <xf numFmtId="165" fontId="12" fillId="0" borderId="25" xfId="0" applyNumberFormat="1" applyFont="1" applyBorder="1" applyAlignment="1">
      <alignment horizontal="center" vertical="center" wrapText="1"/>
    </xf>
    <xf numFmtId="165" fontId="12" fillId="0" borderId="26" xfId="0" applyNumberFormat="1" applyFont="1" applyBorder="1" applyAlignment="1">
      <alignment horizontal="center" vertical="center" wrapText="1"/>
    </xf>
    <xf numFmtId="165" fontId="12" fillId="0" borderId="27" xfId="0" applyNumberFormat="1" applyFont="1" applyBorder="1" applyAlignment="1">
      <alignment horizontal="center" vertical="center" wrapText="1"/>
    </xf>
    <xf numFmtId="0" fontId="12" fillId="0" borderId="10" xfId="0" applyFont="1" applyBorder="1" applyAlignment="1">
      <alignment horizontal="center" vertical="center" wrapText="1"/>
    </xf>
    <xf numFmtId="0" fontId="12" fillId="0" borderId="11" xfId="0" applyFont="1" applyBorder="1" applyAlignment="1">
      <alignment horizontal="center" vertical="center" wrapText="1"/>
    </xf>
    <xf numFmtId="0" fontId="13" fillId="0" borderId="8" xfId="0" applyFont="1" applyBorder="1" applyAlignment="1">
      <alignment horizontal="center"/>
    </xf>
    <xf numFmtId="0" fontId="13" fillId="0" borderId="9" xfId="0" applyFont="1" applyBorder="1" applyAlignment="1">
      <alignment horizontal="center"/>
    </xf>
    <xf numFmtId="0" fontId="13" fillId="0" borderId="2" xfId="0" applyFont="1" applyBorder="1" applyAlignment="1">
      <alignment horizontal="center"/>
    </xf>
    <xf numFmtId="0" fontId="21" fillId="0" borderId="0" xfId="0" applyFont="1" applyAlignment="1">
      <alignment horizontal="left" vertical="center" wrapText="1"/>
    </xf>
    <xf numFmtId="0" fontId="13" fillId="0" borderId="0" xfId="0" applyFont="1" applyAlignment="1">
      <alignment horizontal="left" vertical="center" wrapText="1"/>
    </xf>
    <xf numFmtId="165" fontId="12" fillId="0" borderId="28" xfId="0" applyNumberFormat="1" applyFont="1" applyBorder="1" applyAlignment="1">
      <alignment horizontal="center" vertical="center" wrapText="1"/>
    </xf>
    <xf numFmtId="165" fontId="12" fillId="0" borderId="29" xfId="0" applyNumberFormat="1" applyFont="1" applyBorder="1" applyAlignment="1">
      <alignment horizontal="center" vertical="center" wrapText="1"/>
    </xf>
    <xf numFmtId="165" fontId="12" fillId="0" borderId="30" xfId="0" applyNumberFormat="1" applyFont="1" applyBorder="1" applyAlignment="1">
      <alignment horizontal="center" vertical="center" wrapText="1"/>
    </xf>
    <xf numFmtId="0" fontId="21" fillId="0" borderId="1" xfId="0" applyFont="1" applyBorder="1" applyAlignment="1">
      <alignment vertical="center" wrapText="1"/>
    </xf>
    <xf numFmtId="0" fontId="13" fillId="0" borderId="1" xfId="0" applyFont="1" applyBorder="1" applyAlignment="1">
      <alignment vertical="center" wrapText="1"/>
    </xf>
    <xf numFmtId="0" fontId="21" fillId="0" borderId="1" xfId="0" applyFont="1" applyBorder="1" applyAlignment="1">
      <alignment horizontal="left" vertical="center" wrapText="1"/>
    </xf>
    <xf numFmtId="0" fontId="21" fillId="13" borderId="8" xfId="0" applyFont="1" applyFill="1" applyBorder="1" applyAlignment="1">
      <alignment horizontal="center"/>
    </xf>
    <xf numFmtId="0" fontId="21" fillId="13" borderId="9" xfId="0" applyFont="1" applyFill="1" applyBorder="1" applyAlignment="1">
      <alignment horizontal="center"/>
    </xf>
    <xf numFmtId="0" fontId="21" fillId="13" borderId="2" xfId="0" applyFont="1" applyFill="1" applyBorder="1" applyAlignment="1">
      <alignment horizontal="center"/>
    </xf>
    <xf numFmtId="0" fontId="21" fillId="0" borderId="1" xfId="0" applyFont="1" applyBorder="1" applyAlignment="1">
      <alignment horizontal="left" wrapText="1"/>
    </xf>
    <xf numFmtId="0" fontId="13" fillId="0" borderId="1" xfId="0" applyFont="1" applyBorder="1" applyAlignment="1">
      <alignment horizontal="left" wrapText="1"/>
    </xf>
    <xf numFmtId="0" fontId="13" fillId="13" borderId="8" xfId="0" applyFont="1" applyFill="1" applyBorder="1" applyAlignment="1">
      <alignment horizontal="center"/>
    </xf>
    <xf numFmtId="0" fontId="13" fillId="13" borderId="9" xfId="0" applyFont="1" applyFill="1" applyBorder="1" applyAlignment="1">
      <alignment horizontal="center"/>
    </xf>
    <xf numFmtId="0" fontId="13" fillId="13" borderId="2" xfId="0" applyFont="1" applyFill="1" applyBorder="1" applyAlignment="1">
      <alignment horizontal="center"/>
    </xf>
    <xf numFmtId="0" fontId="21" fillId="0" borderId="1" xfId="0" applyFont="1" applyBorder="1" applyAlignment="1">
      <alignment horizontal="left" vertical="top" wrapText="1"/>
    </xf>
    <xf numFmtId="0" fontId="13" fillId="0" borderId="1" xfId="0" applyFont="1" applyBorder="1" applyAlignment="1">
      <alignment horizontal="left" vertical="top" wrapText="1"/>
    </xf>
    <xf numFmtId="0" fontId="13" fillId="0" borderId="7" xfId="0" applyFont="1" applyBorder="1" applyAlignment="1">
      <alignment horizontal="center" vertical="center" wrapText="1"/>
    </xf>
    <xf numFmtId="0" fontId="13" fillId="0" borderId="4" xfId="0" applyFont="1" applyBorder="1" applyAlignment="1">
      <alignment horizontal="center" vertical="center" wrapText="1"/>
    </xf>
    <xf numFmtId="0" fontId="13" fillId="0" borderId="6" xfId="0" applyFont="1" applyBorder="1" applyAlignment="1">
      <alignment horizontal="center" vertical="center" wrapText="1"/>
    </xf>
    <xf numFmtId="0" fontId="13" fillId="0" borderId="8" xfId="0" applyFont="1" applyBorder="1" applyAlignment="1">
      <alignment horizontal="center" wrapText="1"/>
    </xf>
    <xf numFmtId="0" fontId="13" fillId="0" borderId="9" xfId="0" applyFont="1" applyBorder="1" applyAlignment="1">
      <alignment horizontal="center" wrapText="1"/>
    </xf>
    <xf numFmtId="0" fontId="13" fillId="0" borderId="2" xfId="0" applyFont="1" applyBorder="1" applyAlignment="1">
      <alignment horizontal="center" wrapText="1"/>
    </xf>
    <xf numFmtId="0" fontId="21" fillId="0" borderId="8" xfId="0" applyFont="1" applyBorder="1" applyAlignment="1">
      <alignment horizontal="left" vertical="center" wrapText="1"/>
    </xf>
    <xf numFmtId="0" fontId="21" fillId="0" borderId="9" xfId="0" applyFont="1" applyBorder="1" applyAlignment="1">
      <alignment horizontal="left" vertical="center"/>
    </xf>
    <xf numFmtId="0" fontId="21" fillId="0" borderId="2" xfId="0" applyFont="1" applyBorder="1" applyAlignment="1">
      <alignment horizontal="left" vertical="center"/>
    </xf>
    <xf numFmtId="0" fontId="22" fillId="0" borderId="8" xfId="0" applyFont="1" applyBorder="1" applyAlignment="1">
      <alignment horizontal="center"/>
    </xf>
    <xf numFmtId="0" fontId="22" fillId="0" borderId="9" xfId="0" applyFont="1" applyBorder="1" applyAlignment="1">
      <alignment horizontal="center"/>
    </xf>
    <xf numFmtId="0" fontId="22" fillId="0" borderId="2" xfId="0" applyFont="1" applyBorder="1" applyAlignment="1">
      <alignment horizontal="center"/>
    </xf>
    <xf numFmtId="0" fontId="21" fillId="0" borderId="8" xfId="0" applyFont="1" applyBorder="1" applyAlignment="1" applyProtection="1">
      <alignment vertical="top" wrapText="1" readingOrder="1"/>
      <protection locked="0"/>
    </xf>
    <xf numFmtId="0" fontId="13" fillId="0" borderId="9" xfId="0" applyFont="1" applyBorder="1" applyAlignment="1" applyProtection="1">
      <alignment vertical="top" wrapText="1" readingOrder="1"/>
      <protection locked="0"/>
    </xf>
    <xf numFmtId="0" fontId="13" fillId="0" borderId="2" xfId="0" applyFont="1" applyBorder="1" applyAlignment="1" applyProtection="1">
      <alignment vertical="top" wrapText="1" readingOrder="1"/>
      <protection locked="0"/>
    </xf>
    <xf numFmtId="0" fontId="21" fillId="0" borderId="8" xfId="0" applyFont="1" applyBorder="1" applyAlignment="1" applyProtection="1">
      <alignment horizontal="left" vertical="top" wrapText="1" readingOrder="1"/>
      <protection locked="0"/>
    </xf>
    <xf numFmtId="0" fontId="13" fillId="0" borderId="9" xfId="0" applyFont="1" applyBorder="1" applyAlignment="1" applyProtection="1">
      <alignment horizontal="left" vertical="top" wrapText="1" readingOrder="1"/>
      <protection locked="0"/>
    </xf>
    <xf numFmtId="0" fontId="13" fillId="0" borderId="2" xfId="0" applyFont="1" applyBorder="1" applyAlignment="1" applyProtection="1">
      <alignment horizontal="left" vertical="top" wrapText="1" readingOrder="1"/>
      <protection locked="0"/>
    </xf>
    <xf numFmtId="0" fontId="21" fillId="0" borderId="8" xfId="0" applyFont="1" applyBorder="1" applyAlignment="1" applyProtection="1">
      <alignment horizontal="left" vertical="center" wrapText="1" readingOrder="1"/>
      <protection locked="0"/>
    </xf>
    <xf numFmtId="0" fontId="13" fillId="0" borderId="9" xfId="0" applyFont="1" applyBorder="1" applyAlignment="1" applyProtection="1">
      <alignment horizontal="left" vertical="center" wrapText="1" readingOrder="1"/>
      <protection locked="0"/>
    </xf>
    <xf numFmtId="0" fontId="13" fillId="0" borderId="2" xfId="0" applyFont="1" applyBorder="1" applyAlignment="1" applyProtection="1">
      <alignment horizontal="left" vertical="center" wrapText="1" readingOrder="1"/>
      <protection locked="0"/>
    </xf>
    <xf numFmtId="0" fontId="13" fillId="0" borderId="8" xfId="0" applyFont="1" applyBorder="1" applyAlignment="1" applyProtection="1">
      <alignment horizontal="left" vertical="center" wrapText="1" readingOrder="1"/>
      <protection locked="0"/>
    </xf>
    <xf numFmtId="0" fontId="21" fillId="0" borderId="8" xfId="0" applyFont="1" applyBorder="1" applyAlignment="1">
      <alignment horizontal="left" wrapText="1"/>
    </xf>
    <xf numFmtId="0" fontId="21" fillId="0" borderId="9" xfId="0" applyFont="1" applyBorder="1" applyAlignment="1">
      <alignment horizontal="left" wrapText="1"/>
    </xf>
    <xf numFmtId="0" fontId="21" fillId="0" borderId="2" xfId="0" applyFont="1" applyBorder="1" applyAlignment="1">
      <alignment horizontal="left" wrapText="1"/>
    </xf>
    <xf numFmtId="0" fontId="13" fillId="0" borderId="9" xfId="0" applyFont="1" applyBorder="1" applyAlignment="1">
      <alignment horizontal="left" wrapText="1"/>
    </xf>
    <xf numFmtId="0" fontId="13" fillId="0" borderId="2" xfId="0" applyFont="1" applyBorder="1" applyAlignment="1">
      <alignment horizontal="left" wrapText="1"/>
    </xf>
    <xf numFmtId="0" fontId="13" fillId="0" borderId="31" xfId="0" applyFont="1" applyBorder="1" applyAlignment="1">
      <alignment horizontal="left" vertical="center" wrapText="1"/>
    </xf>
    <xf numFmtId="0" fontId="13" fillId="0" borderId="32" xfId="0" applyFont="1" applyBorder="1" applyAlignment="1">
      <alignment horizontal="left" vertical="center"/>
    </xf>
    <xf numFmtId="0" fontId="13" fillId="0" borderId="33" xfId="0" applyFont="1" applyBorder="1" applyAlignment="1">
      <alignment horizontal="left" vertical="center"/>
    </xf>
    <xf numFmtId="0" fontId="21" fillId="0" borderId="8" xfId="0" applyFont="1" applyBorder="1" applyAlignment="1">
      <alignment horizontal="left" vertical="top" wrapText="1"/>
    </xf>
    <xf numFmtId="0" fontId="21" fillId="0" borderId="9" xfId="0" applyFont="1" applyBorder="1" applyAlignment="1">
      <alignment horizontal="left" vertical="top" wrapText="1"/>
    </xf>
    <xf numFmtId="0" fontId="21" fillId="0" borderId="34" xfId="0" applyFont="1" applyBorder="1" applyAlignment="1">
      <alignment horizontal="left" vertical="top" wrapText="1"/>
    </xf>
    <xf numFmtId="0" fontId="13" fillId="0" borderId="9" xfId="0" applyFont="1" applyBorder="1" applyAlignment="1">
      <alignment horizontal="left" vertical="top" wrapText="1"/>
    </xf>
    <xf numFmtId="0" fontId="13" fillId="0" borderId="2" xfId="0" applyFont="1" applyBorder="1" applyAlignment="1">
      <alignment horizontal="left" vertical="top" wrapText="1"/>
    </xf>
    <xf numFmtId="0" fontId="21" fillId="0" borderId="9" xfId="0" applyFont="1" applyBorder="1" applyAlignment="1">
      <alignment horizontal="left" vertical="top"/>
    </xf>
    <xf numFmtId="0" fontId="21" fillId="0" borderId="2" xfId="0" applyFont="1" applyBorder="1" applyAlignment="1">
      <alignment horizontal="left" vertical="top"/>
    </xf>
    <xf numFmtId="0" fontId="14" fillId="0" borderId="9" xfId="0" applyFont="1" applyBorder="1" applyAlignment="1">
      <alignment horizontal="left" vertical="top" wrapText="1"/>
    </xf>
    <xf numFmtId="0" fontId="14" fillId="0" borderId="2" xfId="0" applyFont="1" applyBorder="1" applyAlignment="1">
      <alignment horizontal="left" vertical="top" wrapText="1"/>
    </xf>
    <xf numFmtId="0" fontId="13" fillId="0" borderId="9" xfId="0" applyFont="1" applyBorder="1" applyAlignment="1">
      <alignment horizontal="left"/>
    </xf>
    <xf numFmtId="0" fontId="13" fillId="0" borderId="2" xfId="0" applyFont="1" applyBorder="1" applyAlignment="1">
      <alignment horizontal="left"/>
    </xf>
    <xf numFmtId="0" fontId="13" fillId="0" borderId="35" xfId="0" applyFont="1" applyBorder="1" applyAlignment="1">
      <alignment horizontal="center"/>
    </xf>
    <xf numFmtId="0" fontId="13" fillId="0" borderId="36" xfId="0" applyFont="1" applyBorder="1" applyAlignment="1">
      <alignment horizontal="center"/>
    </xf>
    <xf numFmtId="0" fontId="13" fillId="0" borderId="37" xfId="0" applyFont="1" applyBorder="1" applyAlignment="1">
      <alignment horizontal="center"/>
    </xf>
    <xf numFmtId="0" fontId="21" fillId="0" borderId="31" xfId="0" applyFont="1" applyBorder="1" applyAlignment="1">
      <alignment horizontal="left" vertical="center" wrapText="1"/>
    </xf>
    <xf numFmtId="0" fontId="13" fillId="0" borderId="32" xfId="0" applyFont="1" applyBorder="1" applyAlignment="1">
      <alignment horizontal="left" vertical="center" wrapText="1"/>
    </xf>
    <xf numFmtId="0" fontId="13" fillId="0" borderId="33" xfId="0" applyFont="1" applyBorder="1" applyAlignment="1">
      <alignment horizontal="left" vertical="center" wrapText="1"/>
    </xf>
    <xf numFmtId="0" fontId="14" fillId="0" borderId="9" xfId="0" applyFont="1" applyBorder="1" applyAlignment="1">
      <alignment horizontal="left" wrapText="1"/>
    </xf>
    <xf numFmtId="0" fontId="14" fillId="0" borderId="2" xfId="0" applyFont="1" applyBorder="1" applyAlignment="1">
      <alignment horizontal="left" wrapText="1"/>
    </xf>
    <xf numFmtId="0" fontId="21" fillId="0" borderId="8" xfId="0" applyFont="1" applyBorder="1" applyAlignment="1">
      <alignment vertical="center" wrapText="1"/>
    </xf>
    <xf numFmtId="0" fontId="13" fillId="0" borderId="9" xfId="0" applyFont="1" applyBorder="1" applyAlignment="1">
      <alignment vertical="center" wrapText="1"/>
    </xf>
    <xf numFmtId="0" fontId="13" fillId="0" borderId="2" xfId="0" applyFont="1" applyBorder="1" applyAlignment="1">
      <alignment vertical="center" wrapText="1"/>
    </xf>
    <xf numFmtId="0" fontId="21" fillId="0" borderId="8" xfId="0" applyFont="1" applyBorder="1" applyAlignment="1">
      <alignment wrapText="1"/>
    </xf>
    <xf numFmtId="0" fontId="13" fillId="0" borderId="9" xfId="0" applyFont="1" applyBorder="1" applyAlignment="1">
      <alignment wrapText="1"/>
    </xf>
    <xf numFmtId="0" fontId="13" fillId="0" borderId="2" xfId="0" applyFont="1" applyBorder="1" applyAlignment="1">
      <alignment wrapText="1"/>
    </xf>
    <xf numFmtId="0" fontId="21" fillId="0" borderId="9" xfId="0" applyFont="1" applyBorder="1" applyAlignment="1">
      <alignment wrapText="1"/>
    </xf>
    <xf numFmtId="0" fontId="21" fillId="0" borderId="2" xfId="0" applyFont="1" applyBorder="1" applyAlignment="1">
      <alignment wrapText="1"/>
    </xf>
    <xf numFmtId="0" fontId="13" fillId="0" borderId="8" xfId="0" applyFont="1" applyBorder="1" applyAlignment="1">
      <alignment horizontal="left" vertical="top" wrapText="1"/>
    </xf>
    <xf numFmtId="0" fontId="21" fillId="0" borderId="8" xfId="0" applyFont="1" applyBorder="1" applyAlignment="1">
      <alignment vertical="top" wrapText="1"/>
    </xf>
    <xf numFmtId="0" fontId="21" fillId="0" borderId="9" xfId="0" applyFont="1" applyBorder="1" applyAlignment="1">
      <alignment vertical="top" wrapText="1"/>
    </xf>
    <xf numFmtId="0" fontId="21" fillId="0" borderId="2" xfId="0" applyFont="1" applyBorder="1" applyAlignment="1">
      <alignment vertical="top" wrapText="1"/>
    </xf>
    <xf numFmtId="0" fontId="13" fillId="0" borderId="9" xfId="0" applyFont="1" applyBorder="1" applyAlignment="1">
      <alignment vertical="top" wrapText="1"/>
    </xf>
    <xf numFmtId="0" fontId="13" fillId="0" borderId="2" xfId="0" applyFont="1" applyBorder="1" applyAlignment="1">
      <alignment vertical="top" wrapText="1"/>
    </xf>
    <xf numFmtId="0" fontId="21" fillId="0" borderId="2" xfId="0" applyFont="1" applyBorder="1" applyAlignment="1">
      <alignment horizontal="left" vertical="top" wrapText="1"/>
    </xf>
    <xf numFmtId="0" fontId="18" fillId="0" borderId="7" xfId="0" applyFont="1" applyBorder="1" applyAlignment="1">
      <alignment horizontal="left" vertical="center" wrapText="1"/>
    </xf>
    <xf numFmtId="0" fontId="18" fillId="0" borderId="6" xfId="0" applyFont="1" applyBorder="1" applyAlignment="1">
      <alignment horizontal="left" vertical="center" wrapText="1"/>
    </xf>
    <xf numFmtId="0" fontId="13" fillId="0" borderId="31" xfId="0" applyFont="1" applyBorder="1" applyAlignment="1">
      <alignment horizontal="center"/>
    </xf>
    <xf numFmtId="0" fontId="13" fillId="0" borderId="33" xfId="0" applyFont="1" applyBorder="1" applyAlignment="1">
      <alignment horizontal="center"/>
    </xf>
    <xf numFmtId="0" fontId="13" fillId="0" borderId="39" xfId="0" applyFont="1" applyBorder="1" applyAlignment="1">
      <alignment horizontal="left" vertical="center" wrapText="1"/>
    </xf>
    <xf numFmtId="0" fontId="13" fillId="0" borderId="40" xfId="0" applyFont="1" applyBorder="1" applyAlignment="1">
      <alignment horizontal="left" vertical="center" wrapText="1"/>
    </xf>
    <xf numFmtId="0" fontId="21" fillId="0" borderId="31" xfId="0" applyFont="1" applyBorder="1" applyAlignment="1">
      <alignment horizontal="center" vertical="top" wrapText="1"/>
    </xf>
    <xf numFmtId="0" fontId="21" fillId="0" borderId="33" xfId="0" applyFont="1" applyBorder="1" applyAlignment="1">
      <alignment horizontal="center" vertical="top" wrapText="1"/>
    </xf>
    <xf numFmtId="0" fontId="13" fillId="0" borderId="40" xfId="0" applyFont="1" applyBorder="1" applyAlignment="1">
      <alignment horizontal="center" vertical="center" wrapText="1"/>
    </xf>
    <xf numFmtId="0" fontId="13" fillId="0" borderId="40" xfId="0" applyFont="1" applyBorder="1" applyAlignment="1">
      <alignment horizontal="center" vertical="center"/>
    </xf>
    <xf numFmtId="0" fontId="21" fillId="0" borderId="57" xfId="0" applyFont="1" applyBorder="1" applyAlignment="1">
      <alignment horizontal="left" vertical="center" wrapText="1"/>
    </xf>
    <xf numFmtId="0" fontId="21" fillId="0" borderId="46" xfId="0" applyFont="1" applyBorder="1" applyAlignment="1">
      <alignment horizontal="left" vertical="center" wrapText="1"/>
    </xf>
    <xf numFmtId="0" fontId="21" fillId="0" borderId="21" xfId="0" applyFont="1" applyBorder="1" applyAlignment="1">
      <alignment horizontal="left" vertical="center" wrapText="1"/>
    </xf>
    <xf numFmtId="0" fontId="13" fillId="0" borderId="8" xfId="0" applyFont="1" applyBorder="1" applyAlignment="1">
      <alignment vertical="center" wrapText="1"/>
    </xf>
    <xf numFmtId="0" fontId="21" fillId="0" borderId="9" xfId="0" applyFont="1" applyBorder="1" applyAlignment="1">
      <alignment horizontal="left" vertical="center" wrapText="1"/>
    </xf>
    <xf numFmtId="0" fontId="21" fillId="0" borderId="2" xfId="0" applyFont="1" applyBorder="1" applyAlignment="1">
      <alignment horizontal="left" vertical="center" wrapText="1"/>
    </xf>
    <xf numFmtId="0" fontId="13" fillId="0" borderId="8" xfId="0" applyFont="1" applyBorder="1" applyAlignment="1">
      <alignment horizontal="left" wrapText="1"/>
    </xf>
    <xf numFmtId="0" fontId="13" fillId="0" borderId="34" xfId="0" applyFont="1" applyBorder="1" applyAlignment="1">
      <alignment horizontal="left" vertical="top" wrapText="1"/>
    </xf>
    <xf numFmtId="0" fontId="13" fillId="0" borderId="34" xfId="0" applyFont="1" applyBorder="1" applyAlignment="1">
      <alignment horizontal="center"/>
    </xf>
    <xf numFmtId="0" fontId="21" fillId="0" borderId="44" xfId="0" applyFont="1" applyBorder="1" applyAlignment="1">
      <alignment vertical="top" wrapText="1"/>
    </xf>
    <xf numFmtId="0" fontId="21" fillId="0" borderId="0" xfId="0" applyFont="1" applyAlignment="1">
      <alignment vertical="top" wrapText="1"/>
    </xf>
    <xf numFmtId="0" fontId="13" fillId="0" borderId="31" xfId="0" applyFont="1" applyBorder="1" applyAlignment="1">
      <alignment vertical="top" wrapText="1"/>
    </xf>
    <xf numFmtId="0" fontId="13" fillId="0" borderId="32" xfId="0" applyFont="1" applyBorder="1" applyAlignment="1">
      <alignment vertical="top" wrapText="1"/>
    </xf>
    <xf numFmtId="0" fontId="21" fillId="0" borderId="31" xfId="0" applyFont="1" applyBorder="1" applyAlignment="1">
      <alignment vertical="top" wrapText="1"/>
    </xf>
    <xf numFmtId="0" fontId="21" fillId="0" borderId="32" xfId="0" applyFont="1" applyBorder="1" applyAlignment="1">
      <alignment vertical="top" wrapText="1"/>
    </xf>
    <xf numFmtId="0" fontId="21" fillId="0" borderId="1" xfId="0" applyFont="1" applyBorder="1" applyAlignment="1">
      <alignment horizontal="center" vertical="center" wrapText="1"/>
    </xf>
    <xf numFmtId="0" fontId="13" fillId="0" borderId="1" xfId="0" applyFont="1" applyBorder="1" applyAlignment="1">
      <alignment horizontal="center" vertical="center" wrapText="1"/>
    </xf>
    <xf numFmtId="0" fontId="13" fillId="0" borderId="45" xfId="0" applyFont="1" applyBorder="1" applyAlignment="1">
      <alignment horizontal="center" vertical="center" wrapText="1"/>
    </xf>
    <xf numFmtId="0" fontId="13" fillId="0" borderId="46" xfId="0" applyFont="1" applyBorder="1" applyAlignment="1">
      <alignment horizontal="center" vertical="center" wrapText="1"/>
    </xf>
    <xf numFmtId="0" fontId="13" fillId="0" borderId="21" xfId="0" applyFont="1" applyBorder="1" applyAlignment="1">
      <alignment horizontal="center" vertical="center" wrapText="1"/>
    </xf>
    <xf numFmtId="0" fontId="14" fillId="0" borderId="38" xfId="0" applyFont="1" applyBorder="1" applyAlignment="1">
      <alignment horizontal="center" vertical="top" wrapText="1"/>
    </xf>
    <xf numFmtId="0" fontId="21" fillId="0" borderId="31" xfId="0" applyFont="1" applyBorder="1" applyAlignment="1">
      <alignment horizontal="left" vertical="top" wrapText="1"/>
    </xf>
    <xf numFmtId="0" fontId="21" fillId="0" borderId="32" xfId="0" applyFont="1" applyBorder="1" applyAlignment="1">
      <alignment horizontal="left" vertical="top" wrapText="1"/>
    </xf>
    <xf numFmtId="0" fontId="13" fillId="0" borderId="31" xfId="0" applyFont="1" applyBorder="1" applyAlignment="1">
      <alignment horizontal="center" vertical="center" wrapText="1"/>
    </xf>
    <xf numFmtId="0" fontId="13" fillId="0" borderId="32" xfId="0" applyFont="1" applyBorder="1" applyAlignment="1">
      <alignment horizontal="center" vertical="center" wrapText="1"/>
    </xf>
    <xf numFmtId="0" fontId="13" fillId="0" borderId="33" xfId="0" applyFont="1" applyBorder="1" applyAlignment="1">
      <alignment horizontal="center" vertical="center" wrapText="1"/>
    </xf>
    <xf numFmtId="165" fontId="13" fillId="0" borderId="9" xfId="0" applyNumberFormat="1" applyFont="1" applyBorder="1" applyAlignment="1">
      <alignment vertical="top" wrapText="1"/>
    </xf>
    <xf numFmtId="0" fontId="13" fillId="0" borderId="34" xfId="0" applyFont="1" applyBorder="1" applyAlignment="1">
      <alignment vertical="top" wrapText="1"/>
    </xf>
    <xf numFmtId="0" fontId="21" fillId="0" borderId="33" xfId="0" applyFont="1" applyBorder="1" applyAlignment="1">
      <alignment horizontal="left" vertical="top" wrapText="1"/>
    </xf>
    <xf numFmtId="0" fontId="13" fillId="0" borderId="34" xfId="0" applyFont="1" applyBorder="1" applyAlignment="1">
      <alignment horizontal="left" vertical="center" wrapText="1"/>
    </xf>
    <xf numFmtId="0" fontId="13" fillId="0" borderId="45" xfId="0" applyFont="1" applyBorder="1" applyAlignment="1">
      <alignment horizontal="left" vertical="center" wrapText="1"/>
    </xf>
    <xf numFmtId="0" fontId="13" fillId="0" borderId="46" xfId="0" applyFont="1" applyBorder="1" applyAlignment="1">
      <alignment horizontal="left" vertical="center" wrapText="1"/>
    </xf>
    <xf numFmtId="0" fontId="13" fillId="0" borderId="47" xfId="0" applyFont="1" applyBorder="1" applyAlignment="1">
      <alignment horizontal="left" vertical="center" wrapText="1"/>
    </xf>
    <xf numFmtId="0" fontId="13" fillId="0" borderId="8" xfId="0" applyFont="1" applyBorder="1" applyAlignment="1">
      <alignment horizontal="center" vertical="top"/>
    </xf>
    <xf numFmtId="0" fontId="13" fillId="0" borderId="9" xfId="0" applyFont="1" applyBorder="1" applyAlignment="1">
      <alignment horizontal="center" vertical="top"/>
    </xf>
    <xf numFmtId="0" fontId="13" fillId="0" borderId="34" xfId="0" applyFont="1" applyBorder="1" applyAlignment="1">
      <alignment horizontal="center" vertical="top"/>
    </xf>
    <xf numFmtId="0" fontId="21" fillId="0" borderId="43" xfId="0" applyFont="1" applyBorder="1" applyAlignment="1">
      <alignment horizontal="left" vertical="top" wrapText="1"/>
    </xf>
    <xf numFmtId="0" fontId="13" fillId="0" borderId="20" xfId="0" applyFont="1" applyBorder="1" applyAlignment="1">
      <alignment horizontal="left" vertical="top" wrapText="1"/>
    </xf>
    <xf numFmtId="0" fontId="13" fillId="0" borderId="38" xfId="0" applyFont="1" applyBorder="1" applyAlignment="1">
      <alignment horizontal="left" vertical="top"/>
    </xf>
    <xf numFmtId="0" fontId="13" fillId="0" borderId="48" xfId="0" applyFont="1" applyBorder="1" applyAlignment="1">
      <alignment horizontal="left" vertical="top"/>
    </xf>
    <xf numFmtId="0" fontId="13" fillId="0" borderId="38" xfId="0" applyFont="1" applyBorder="1" applyAlignment="1">
      <alignment horizontal="left" vertical="top" wrapText="1"/>
    </xf>
    <xf numFmtId="0" fontId="13" fillId="0" borderId="38" xfId="0" applyFont="1" applyBorder="1" applyAlignment="1">
      <alignment vertical="top" wrapText="1"/>
    </xf>
    <xf numFmtId="0" fontId="13" fillId="0" borderId="48" xfId="0" applyFont="1" applyBorder="1" applyAlignment="1">
      <alignment vertical="top" wrapText="1"/>
    </xf>
    <xf numFmtId="0" fontId="13" fillId="0" borderId="33" xfId="0" applyFont="1" applyBorder="1" applyAlignment="1">
      <alignment horizontal="left" vertical="top"/>
    </xf>
    <xf numFmtId="0" fontId="21" fillId="0" borderId="20" xfId="0" applyFont="1" applyBorder="1" applyAlignment="1">
      <alignment horizontal="left" vertical="top" wrapText="1"/>
    </xf>
    <xf numFmtId="0" fontId="12" fillId="0" borderId="38" xfId="0" applyFont="1" applyBorder="1" applyAlignment="1">
      <alignment horizontal="center" vertical="center"/>
    </xf>
    <xf numFmtId="0" fontId="12" fillId="0" borderId="18" xfId="0" applyFont="1" applyBorder="1" applyAlignment="1">
      <alignment horizontal="center" vertical="center"/>
    </xf>
    <xf numFmtId="0" fontId="21" fillId="0" borderId="38" xfId="0" applyFont="1" applyBorder="1" applyAlignment="1">
      <alignment horizontal="left" vertical="top" wrapText="1"/>
    </xf>
    <xf numFmtId="0" fontId="13" fillId="0" borderId="1" xfId="0" applyFont="1" applyBorder="1" applyAlignment="1">
      <alignment horizontal="center" vertical="center"/>
    </xf>
    <xf numFmtId="0" fontId="13" fillId="0" borderId="46" xfId="0" applyFont="1" applyBorder="1" applyAlignment="1">
      <alignment horizontal="center" vertical="center"/>
    </xf>
    <xf numFmtId="0" fontId="13" fillId="0" borderId="21" xfId="0" applyFont="1" applyBorder="1" applyAlignment="1">
      <alignment horizontal="center" vertical="center"/>
    </xf>
    <xf numFmtId="0" fontId="13" fillId="0" borderId="38" xfId="0" applyFont="1" applyBorder="1" applyAlignment="1">
      <alignment horizontal="left" vertical="center" wrapText="1"/>
    </xf>
    <xf numFmtId="0" fontId="13" fillId="0" borderId="48" xfId="0" applyFont="1" applyBorder="1" applyAlignment="1">
      <alignment horizontal="left" vertical="center" wrapText="1"/>
    </xf>
    <xf numFmtId="0" fontId="18" fillId="0" borderId="38" xfId="0" applyFont="1" applyBorder="1" applyAlignment="1">
      <alignment horizontal="left" vertical="top" wrapText="1"/>
    </xf>
    <xf numFmtId="0" fontId="18" fillId="0" borderId="18" xfId="0" applyFont="1" applyBorder="1" applyAlignment="1">
      <alignment horizontal="left" vertical="top" wrapText="1"/>
    </xf>
    <xf numFmtId="0" fontId="21" fillId="0" borderId="18" xfId="0" applyFont="1" applyBorder="1" applyAlignment="1">
      <alignment horizontal="left" vertical="top" wrapText="1"/>
    </xf>
    <xf numFmtId="0" fontId="20" fillId="0" borderId="19" xfId="0" applyFont="1" applyBorder="1" applyAlignment="1">
      <alignment horizontal="left" vertical="top" wrapText="1"/>
    </xf>
    <xf numFmtId="0" fontId="20" fillId="0" borderId="41" xfId="0" applyFont="1" applyBorder="1" applyAlignment="1">
      <alignment horizontal="left" vertical="top" wrapText="1"/>
    </xf>
    <xf numFmtId="0" fontId="13" fillId="0" borderId="20" xfId="0" applyFont="1" applyBorder="1" applyAlignment="1">
      <alignment horizontal="left" vertical="center" wrapText="1"/>
    </xf>
    <xf numFmtId="0" fontId="13" fillId="0" borderId="38" xfId="0" applyFont="1" applyBorder="1" applyAlignment="1">
      <alignment horizontal="left" vertical="center"/>
    </xf>
    <xf numFmtId="0" fontId="13" fillId="0" borderId="18" xfId="0" applyFont="1" applyBorder="1" applyAlignment="1">
      <alignment horizontal="left" vertical="center"/>
    </xf>
    <xf numFmtId="0" fontId="8" fillId="7" borderId="3" xfId="0" applyFont="1" applyFill="1" applyBorder="1" applyAlignment="1">
      <alignment horizontal="center" vertical="center" wrapText="1"/>
    </xf>
    <xf numFmtId="0" fontId="8" fillId="7" borderId="12" xfId="0" applyFont="1" applyFill="1" applyBorder="1" applyAlignment="1">
      <alignment horizontal="center" vertical="center" wrapText="1"/>
    </xf>
    <xf numFmtId="0" fontId="1" fillId="5" borderId="1" xfId="0" applyFont="1" applyFill="1" applyBorder="1" applyAlignment="1">
      <alignment horizontal="center" vertical="center" wrapText="1"/>
    </xf>
    <xf numFmtId="0" fontId="1" fillId="5" borderId="1" xfId="0" applyFont="1" applyFill="1" applyBorder="1" applyAlignment="1">
      <alignment horizontal="center" vertical="center"/>
    </xf>
    <xf numFmtId="6" fontId="8" fillId="7" borderId="16" xfId="0" applyNumberFormat="1" applyFont="1" applyFill="1" applyBorder="1" applyAlignment="1">
      <alignment horizontal="center" vertical="center" wrapText="1"/>
    </xf>
    <xf numFmtId="0" fontId="8" fillId="7" borderId="17" xfId="0" applyFont="1" applyFill="1" applyBorder="1" applyAlignment="1">
      <alignment horizontal="center" vertical="center" wrapText="1"/>
    </xf>
    <xf numFmtId="166" fontId="8" fillId="7" borderId="16" xfId="1" applyNumberFormat="1" applyFont="1" applyFill="1" applyBorder="1" applyAlignment="1">
      <alignment horizontal="center" vertical="center" wrapText="1"/>
    </xf>
    <xf numFmtId="166" fontId="8" fillId="7" borderId="17" xfId="1" applyNumberFormat="1" applyFont="1" applyFill="1" applyBorder="1" applyAlignment="1">
      <alignment horizontal="center" vertical="center" wrapText="1"/>
    </xf>
    <xf numFmtId="6" fontId="8" fillId="7" borderId="1" xfId="0" applyNumberFormat="1" applyFont="1" applyFill="1" applyBorder="1" applyAlignment="1">
      <alignment horizontal="center" vertical="center" wrapText="1"/>
    </xf>
    <xf numFmtId="0" fontId="8" fillId="7" borderId="1" xfId="0" applyFont="1" applyFill="1" applyBorder="1" applyAlignment="1">
      <alignment horizontal="center" vertical="center" wrapText="1"/>
    </xf>
    <xf numFmtId="6" fontId="8" fillId="7" borderId="17" xfId="0" applyNumberFormat="1" applyFont="1" applyFill="1" applyBorder="1" applyAlignment="1">
      <alignment horizontal="center" vertical="center" wrapText="1"/>
    </xf>
    <xf numFmtId="0" fontId="8" fillId="7" borderId="16" xfId="0" applyFont="1" applyFill="1" applyBorder="1" applyAlignment="1">
      <alignment horizontal="center" vertical="center" wrapText="1"/>
    </xf>
    <xf numFmtId="15" fontId="13" fillId="0" borderId="1" xfId="0" applyNumberFormat="1" applyFont="1" applyBorder="1" applyAlignment="1">
      <alignment horizontal="left" vertical="center" wrapText="1"/>
    </xf>
    <xf numFmtId="0" fontId="8" fillId="6" borderId="10" xfId="0" applyFont="1" applyFill="1" applyBorder="1" applyAlignment="1">
      <alignment horizontal="center" vertical="center" wrapText="1"/>
    </xf>
    <xf numFmtId="0" fontId="8" fillId="6" borderId="11" xfId="0" applyFont="1" applyFill="1" applyBorder="1" applyAlignment="1">
      <alignment horizontal="center" vertical="center" wrapText="1"/>
    </xf>
    <xf numFmtId="0" fontId="7" fillId="0" borderId="1" xfId="0" applyFont="1" applyBorder="1" applyAlignment="1">
      <alignment horizontal="center" vertical="center" wrapText="1"/>
    </xf>
    <xf numFmtId="0" fontId="7" fillId="0" borderId="16" xfId="0" applyFont="1" applyBorder="1" applyAlignment="1">
      <alignment horizontal="center" vertical="center" wrapText="1"/>
    </xf>
    <xf numFmtId="0" fontId="0" fillId="0" borderId="7" xfId="0" applyBorder="1" applyAlignment="1">
      <alignment horizontal="left" vertical="center" wrapText="1"/>
    </xf>
    <xf numFmtId="0" fontId="0" fillId="0" borderId="4" xfId="0" applyBorder="1" applyAlignment="1">
      <alignment horizontal="left" vertical="center" wrapText="1"/>
    </xf>
    <xf numFmtId="0" fontId="0" fillId="0" borderId="6" xfId="0" applyBorder="1" applyAlignment="1">
      <alignment horizontal="left" vertical="center" wrapText="1"/>
    </xf>
    <xf numFmtId="0" fontId="5" fillId="0" borderId="1" xfId="0" applyFont="1" applyBorder="1" applyAlignment="1">
      <alignment horizontal="center" vertical="center" wrapText="1"/>
    </xf>
    <xf numFmtId="0" fontId="0" fillId="0" borderId="7" xfId="0" applyBorder="1" applyAlignment="1">
      <alignment horizontal="center" vertical="center" wrapText="1"/>
    </xf>
    <xf numFmtId="0" fontId="0" fillId="0" borderId="4" xfId="0" applyBorder="1" applyAlignment="1">
      <alignment horizontal="center" vertical="center" wrapText="1"/>
    </xf>
    <xf numFmtId="0" fontId="0" fillId="0" borderId="6"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0" fillId="0" borderId="2" xfId="0" applyBorder="1" applyAlignment="1">
      <alignment horizontal="center" vertical="center" wrapText="1"/>
    </xf>
    <xf numFmtId="0" fontId="0" fillId="0" borderId="5" xfId="0" applyBorder="1" applyAlignment="1">
      <alignment horizontal="left" vertical="center" wrapText="1"/>
    </xf>
    <xf numFmtId="0" fontId="6" fillId="0" borderId="8" xfId="0" applyFont="1" applyBorder="1" applyAlignment="1">
      <alignment horizontal="center" vertical="center" wrapText="1"/>
    </xf>
    <xf numFmtId="0" fontId="6" fillId="0" borderId="9" xfId="0" applyFont="1" applyBorder="1" applyAlignment="1">
      <alignment horizontal="center" vertical="center" wrapText="1"/>
    </xf>
    <xf numFmtId="0" fontId="6" fillId="0" borderId="2" xfId="0" applyFont="1" applyBorder="1" applyAlignment="1">
      <alignment horizontal="center" vertical="center" wrapText="1"/>
    </xf>
    <xf numFmtId="0" fontId="6" fillId="0" borderId="7" xfId="0" applyFont="1" applyBorder="1" applyAlignment="1">
      <alignment horizontal="left" vertical="center" wrapText="1"/>
    </xf>
    <xf numFmtId="0" fontId="6" fillId="0" borderId="6" xfId="0" applyFont="1" applyBorder="1" applyAlignment="1">
      <alignment horizontal="left" vertical="center" wrapText="1"/>
    </xf>
    <xf numFmtId="0" fontId="6" fillId="0" borderId="1" xfId="0" applyFont="1" applyBorder="1" applyAlignment="1">
      <alignment horizontal="center" vertical="center" wrapText="1"/>
    </xf>
    <xf numFmtId="0" fontId="6" fillId="0" borderId="5" xfId="0" applyFont="1" applyBorder="1" applyAlignment="1">
      <alignment horizontal="center" vertical="center" wrapText="1"/>
    </xf>
    <xf numFmtId="0" fontId="5" fillId="0" borderId="8" xfId="0" applyFont="1" applyBorder="1" applyAlignment="1">
      <alignment horizontal="center" vertical="center" wrapText="1"/>
    </xf>
    <xf numFmtId="0" fontId="0" fillId="0" borderId="15" xfId="0" applyBorder="1" applyAlignment="1">
      <alignment vertical="center" wrapText="1"/>
    </xf>
    <xf numFmtId="0" fontId="0" fillId="0" borderId="13" xfId="0" applyBorder="1" applyAlignment="1">
      <alignment vertical="center" wrapText="1"/>
    </xf>
    <xf numFmtId="0" fontId="0" fillId="0" borderId="14" xfId="0" applyBorder="1" applyAlignment="1">
      <alignment vertical="center" wrapText="1"/>
    </xf>
    <xf numFmtId="0" fontId="8" fillId="6" borderId="16" xfId="0" applyFont="1" applyFill="1" applyBorder="1" applyAlignment="1">
      <alignment horizontal="center" vertical="center" wrapText="1"/>
    </xf>
    <xf numFmtId="0" fontId="8" fillId="6" borderId="17" xfId="0" applyFont="1" applyFill="1" applyBorder="1" applyAlignment="1">
      <alignment horizontal="center" vertical="center" wrapText="1"/>
    </xf>
    <xf numFmtId="0" fontId="8" fillId="6" borderId="5" xfId="0" applyFont="1" applyFill="1" applyBorder="1" applyAlignment="1">
      <alignment horizontal="center" vertical="center" wrapText="1"/>
    </xf>
    <xf numFmtId="0" fontId="1" fillId="6" borderId="15" xfId="0" applyFont="1" applyFill="1" applyBorder="1" applyAlignment="1">
      <alignment horizontal="center" vertical="center"/>
    </xf>
    <xf numFmtId="0" fontId="1" fillId="6" borderId="13" xfId="0" applyFont="1" applyFill="1" applyBorder="1" applyAlignment="1">
      <alignment horizontal="center" vertical="center"/>
    </xf>
    <xf numFmtId="0" fontId="1" fillId="6" borderId="14" xfId="0" applyFont="1" applyFill="1" applyBorder="1" applyAlignment="1">
      <alignment horizontal="center" vertical="center"/>
    </xf>
    <xf numFmtId="0" fontId="0" fillId="0" borderId="13" xfId="0" applyBorder="1" applyAlignment="1">
      <alignment vertical="center"/>
    </xf>
    <xf numFmtId="0" fontId="0" fillId="0" borderId="14" xfId="0" applyBorder="1" applyAlignment="1">
      <alignment vertical="center"/>
    </xf>
    <xf numFmtId="0" fontId="8" fillId="6" borderId="7" xfId="0" applyFont="1" applyFill="1" applyBorder="1" applyAlignment="1">
      <alignment horizontal="center" vertical="center" wrapText="1"/>
    </xf>
    <xf numFmtId="0" fontId="8" fillId="6" borderId="4" xfId="0" applyFont="1" applyFill="1" applyBorder="1" applyAlignment="1">
      <alignment horizontal="center" vertical="center" wrapText="1"/>
    </xf>
    <xf numFmtId="0" fontId="7" fillId="0" borderId="8" xfId="0" applyFont="1" applyBorder="1" applyAlignment="1">
      <alignment horizontal="center" vertical="center" wrapText="1"/>
    </xf>
    <xf numFmtId="0" fontId="23" fillId="0" borderId="0" xfId="0" applyFont="1" applyAlignment="1">
      <alignment horizontal="center" vertical="center" wrapText="1"/>
    </xf>
    <xf numFmtId="0" fontId="0" fillId="0" borderId="0" xfId="0" applyAlignment="1">
      <alignment horizontal="center" vertical="center" wrapText="1"/>
    </xf>
    <xf numFmtId="0" fontId="24" fillId="0" borderId="0" xfId="0" applyFont="1" applyAlignment="1">
      <alignment horizontal="center" vertical="center" wrapText="1"/>
    </xf>
  </cellXfs>
  <cellStyles count="5">
    <cellStyle name="Millares" xfId="1" builtinId="3"/>
    <cellStyle name="Millares [0]" xfId="3" builtinId="6"/>
    <cellStyle name="Moneda" xfId="4" builtinId="4"/>
    <cellStyle name="Normal" xfId="0" builtinId="0"/>
    <cellStyle name="Porcentaje" xfId="2" builtinId="5"/>
  </cellStyles>
  <dxfs count="334">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colors>
    <mruColors>
      <color rgb="FFFF99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2.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externalLink" Target="externalLinks/externalLink1.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3.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diana.bernalz/Desktop/AUDITORIA%20SUBSIDIOS/FINAL/Proyectos%20SIDRA-SIRA-PA%20(1)/DOLLY/26062023%20Papel%20de%20Trabajo%20Dolly%20(1).xlsx" TargetMode="External"/></Relationships>
</file>

<file path=xl/externalLinks/_rels/externalLink2.xml.rels><?xml version="1.0" encoding="UTF-8" standalone="yes"?>
<Relationships xmlns="http://schemas.openxmlformats.org/package/2006/relationships"><Relationship Id="rId1" Type="http://schemas.microsoft.com/office/2006/relationships/xlExternalLinkPath/xlPathMissing" Target="Papel%20de%20Trabajo%20Hector%20Alvarado%20Final%2030062023.xlsx" TargetMode="External"/></Relationships>
</file>

<file path=xl/externalLinks/_rels/externalLink3.xml.rels><?xml version="1.0" encoding="UTF-8" standalone="yes"?>
<Relationships xmlns="http://schemas.openxmlformats.org/package/2006/relationships"><Relationship Id="rId1" Type="http://schemas.microsoft.com/office/2006/relationships/xlExternalLinkPath/xlPathMissing" Target="Papel%20de%20Trabajo%20Hector%20Alvarado%20Fina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pel de Trabajo"/>
      <sheetName val="DICCIONARIO DATOS"/>
      <sheetName val="CATEGORIAS"/>
      <sheetName val="Reporte_desembolsos_21-03-2023"/>
    </sheetNames>
    <sheetDataSet>
      <sheetData sheetId="0"/>
      <sheetData sheetId="1"/>
      <sheetData sheetId="2"/>
      <sheetData sheetId="3"/>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ATEGORIAS"/>
    </sheetNames>
    <sheetDataSet>
      <sheetData sheetId="0"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ATEGORIAS"/>
    </sheetNames>
    <sheetDataSet>
      <sheetData sheetId="0"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H50"/>
  <sheetViews>
    <sheetView tabSelected="1" zoomScale="77" zoomScaleNormal="77" workbookViewId="0">
      <pane xSplit="6" ySplit="6" topLeftCell="BI7" activePane="bottomRight" state="frozen"/>
      <selection pane="topRight" activeCell="G1" sqref="G1"/>
      <selection pane="bottomLeft" activeCell="A6" sqref="A6"/>
      <selection pane="bottomRight" activeCell="A2" sqref="A2:D2"/>
    </sheetView>
  </sheetViews>
  <sheetFormatPr baseColWidth="10" defaultRowHeight="15" x14ac:dyDescent="0.25"/>
  <cols>
    <col min="1" max="1" width="29" customWidth="1"/>
    <col min="2" max="2" width="24.85546875" customWidth="1"/>
    <col min="3" max="3" width="15.7109375" customWidth="1"/>
    <col min="4" max="4" width="67.85546875" customWidth="1"/>
    <col min="5" max="8" width="17.140625" customWidth="1"/>
    <col min="9" max="9" width="112.5703125" customWidth="1"/>
    <col min="10" max="13" width="17.140625" customWidth="1"/>
    <col min="14" max="14" width="85.42578125" customWidth="1"/>
    <col min="15" max="18" width="17.140625" customWidth="1"/>
    <col min="19" max="19" width="75.42578125" customWidth="1"/>
    <col min="20" max="23" width="17.140625" customWidth="1"/>
    <col min="24" max="24" width="77.42578125" customWidth="1"/>
    <col min="25" max="28" width="17.140625" customWidth="1"/>
    <col min="29" max="29" width="77.42578125" customWidth="1"/>
    <col min="30" max="33" width="17.140625" customWidth="1"/>
    <col min="34" max="34" width="77.42578125" customWidth="1"/>
    <col min="35" max="38" width="17.140625" customWidth="1"/>
    <col min="39" max="39" width="82.5703125" customWidth="1"/>
    <col min="40" max="43" width="17.140625" customWidth="1"/>
    <col min="44" max="44" width="122" customWidth="1"/>
    <col min="45" max="48" width="17.140625" customWidth="1"/>
    <col min="49" max="49" width="82.5703125" customWidth="1"/>
    <col min="50" max="53" width="17.140625" customWidth="1"/>
    <col min="54" max="54" width="82.5703125" customWidth="1"/>
    <col min="55" max="58" width="17.140625" customWidth="1"/>
    <col min="59" max="59" width="84.85546875" customWidth="1"/>
    <col min="60" max="63" width="17.140625" customWidth="1"/>
    <col min="64" max="64" width="84.85546875" customWidth="1"/>
    <col min="65" max="68" width="17.140625" customWidth="1"/>
    <col min="69" max="69" width="84.85546875" customWidth="1"/>
    <col min="70" max="73" width="17.140625" customWidth="1"/>
    <col min="74" max="74" width="84.85546875" customWidth="1"/>
    <col min="75" max="78" width="17.140625" customWidth="1"/>
    <col min="79" max="79" width="127.42578125" customWidth="1"/>
    <col min="83" max="83" width="26" customWidth="1"/>
    <col min="84" max="84" width="75.7109375" customWidth="1"/>
  </cols>
  <sheetData>
    <row r="1" spans="1:86" ht="15.75" thickBot="1" x14ac:dyDescent="0.3">
      <c r="A1" s="488" t="s">
        <v>812</v>
      </c>
      <c r="B1" s="489"/>
      <c r="C1" s="489"/>
      <c r="D1" s="489"/>
      <c r="E1" s="489"/>
      <c r="F1" s="489"/>
      <c r="G1" s="489"/>
      <c r="H1" s="489"/>
      <c r="I1" s="489"/>
      <c r="J1" s="489"/>
      <c r="K1" s="489"/>
      <c r="L1" s="489"/>
      <c r="M1" s="489"/>
      <c r="N1" s="489"/>
      <c r="O1" s="489"/>
      <c r="P1" s="489"/>
      <c r="Q1" s="489"/>
      <c r="R1" s="489"/>
      <c r="S1" s="489"/>
      <c r="T1" s="489"/>
      <c r="U1" s="489"/>
      <c r="V1" s="489"/>
      <c r="W1" s="489"/>
      <c r="X1" s="489"/>
      <c r="Y1" s="489"/>
      <c r="Z1" s="489"/>
      <c r="AA1" s="489"/>
      <c r="AB1" s="489"/>
      <c r="AC1" s="489"/>
      <c r="AD1" s="489"/>
      <c r="AE1" s="489"/>
      <c r="AF1" s="489"/>
      <c r="AG1" s="489"/>
      <c r="AH1" s="489"/>
      <c r="AI1" s="489"/>
      <c r="AJ1" s="489"/>
      <c r="AK1" s="489"/>
      <c r="AL1" s="489"/>
      <c r="AM1" s="489"/>
      <c r="AN1" s="489"/>
      <c r="AO1" s="489"/>
      <c r="AP1" s="489"/>
      <c r="AQ1" s="489"/>
      <c r="AR1" s="489"/>
      <c r="AS1" s="489"/>
      <c r="AT1" s="489"/>
      <c r="AU1" s="489"/>
      <c r="AV1" s="489"/>
      <c r="AW1" s="489"/>
      <c r="AX1" s="489"/>
      <c r="AY1" s="489"/>
      <c r="AZ1" s="489"/>
      <c r="BA1" s="489"/>
      <c r="BB1" s="489"/>
      <c r="BC1" s="489"/>
      <c r="BD1" s="489"/>
      <c r="BE1" s="489"/>
      <c r="BF1" s="489"/>
      <c r="BG1" s="489"/>
      <c r="BH1" s="489"/>
      <c r="BI1" s="489"/>
      <c r="BJ1" s="489"/>
      <c r="BK1" s="489"/>
      <c r="BL1" s="489"/>
      <c r="BM1" s="489"/>
      <c r="BN1" s="489"/>
      <c r="BO1" s="489"/>
      <c r="BP1" s="489"/>
      <c r="BQ1" s="489"/>
      <c r="BR1" s="489"/>
      <c r="BS1" s="489"/>
      <c r="BT1" s="489"/>
      <c r="BU1" s="489"/>
      <c r="BV1" s="489"/>
      <c r="BW1" s="489"/>
      <c r="BX1" s="489"/>
      <c r="BY1" s="489"/>
      <c r="BZ1" s="489"/>
      <c r="CA1" s="489"/>
    </row>
    <row r="2" spans="1:86" ht="145.5" customHeight="1" x14ac:dyDescent="0.25">
      <c r="A2" s="185" t="s">
        <v>97</v>
      </c>
      <c r="B2" s="186"/>
      <c r="C2" s="186"/>
      <c r="D2" s="187"/>
      <c r="E2" s="188" t="s">
        <v>555</v>
      </c>
      <c r="F2" s="189"/>
      <c r="G2" s="189"/>
      <c r="H2" s="189"/>
      <c r="I2" s="190"/>
      <c r="J2" s="191" t="s">
        <v>735</v>
      </c>
      <c r="K2" s="180"/>
      <c r="L2" s="180"/>
      <c r="M2" s="180"/>
      <c r="N2" s="181"/>
      <c r="O2" s="179" t="s">
        <v>426</v>
      </c>
      <c r="P2" s="180"/>
      <c r="Q2" s="180"/>
      <c r="R2" s="180"/>
      <c r="S2" s="181"/>
      <c r="T2" s="179" t="s">
        <v>427</v>
      </c>
      <c r="U2" s="180"/>
      <c r="V2" s="180"/>
      <c r="W2" s="180"/>
      <c r="X2" s="181"/>
      <c r="Y2" s="179" t="s">
        <v>736</v>
      </c>
      <c r="Z2" s="180"/>
      <c r="AA2" s="180"/>
      <c r="AB2" s="180"/>
      <c r="AC2" s="181"/>
      <c r="AD2" s="179" t="s">
        <v>737</v>
      </c>
      <c r="AE2" s="180"/>
      <c r="AF2" s="180"/>
      <c r="AG2" s="180"/>
      <c r="AH2" s="181"/>
      <c r="AI2" s="179" t="s">
        <v>428</v>
      </c>
      <c r="AJ2" s="180"/>
      <c r="AK2" s="180"/>
      <c r="AL2" s="180"/>
      <c r="AM2" s="181"/>
      <c r="AN2" s="179" t="s">
        <v>429</v>
      </c>
      <c r="AO2" s="180"/>
      <c r="AP2" s="180"/>
      <c r="AQ2" s="180"/>
      <c r="AR2" s="181"/>
      <c r="AS2" s="179" t="s">
        <v>430</v>
      </c>
      <c r="AT2" s="180"/>
      <c r="AU2" s="180"/>
      <c r="AV2" s="180"/>
      <c r="AW2" s="181"/>
      <c r="AX2" s="179" t="s">
        <v>738</v>
      </c>
      <c r="AY2" s="180"/>
      <c r="AZ2" s="180"/>
      <c r="BA2" s="180"/>
      <c r="BB2" s="181"/>
      <c r="BC2" s="179" t="s">
        <v>431</v>
      </c>
      <c r="BD2" s="180"/>
      <c r="BE2" s="180"/>
      <c r="BF2" s="180"/>
      <c r="BG2" s="181"/>
      <c r="BH2" s="179" t="s">
        <v>432</v>
      </c>
      <c r="BI2" s="180"/>
      <c r="BJ2" s="180"/>
      <c r="BK2" s="180"/>
      <c r="BL2" s="181"/>
      <c r="BM2" s="179" t="s">
        <v>433</v>
      </c>
      <c r="BN2" s="180"/>
      <c r="BO2" s="180"/>
      <c r="BP2" s="180"/>
      <c r="BQ2" s="181"/>
      <c r="BR2" s="179" t="s">
        <v>434</v>
      </c>
      <c r="BS2" s="180"/>
      <c r="BT2" s="180"/>
      <c r="BU2" s="180"/>
      <c r="BV2" s="181"/>
      <c r="BW2" s="179" t="s">
        <v>435</v>
      </c>
      <c r="BX2" s="180"/>
      <c r="BY2" s="180"/>
      <c r="BZ2" s="180"/>
      <c r="CA2" s="181"/>
      <c r="CB2" s="42"/>
      <c r="CC2" s="42"/>
      <c r="CD2" s="42"/>
      <c r="CE2" s="42"/>
      <c r="CF2" s="42"/>
      <c r="CG2" s="42"/>
      <c r="CH2" s="42"/>
    </row>
    <row r="3" spans="1:86" ht="32.25" customHeight="1" x14ac:dyDescent="0.25">
      <c r="A3" s="182" t="s">
        <v>109</v>
      </c>
      <c r="B3" s="170" t="s">
        <v>739</v>
      </c>
      <c r="C3" s="171"/>
      <c r="D3" s="172"/>
      <c r="E3" s="155">
        <v>30529607</v>
      </c>
      <c r="F3" s="156"/>
      <c r="G3" s="156"/>
      <c r="H3" s="156"/>
      <c r="I3" s="157"/>
      <c r="J3" s="155">
        <v>30240000</v>
      </c>
      <c r="K3" s="156"/>
      <c r="L3" s="156"/>
      <c r="M3" s="156"/>
      <c r="N3" s="157"/>
      <c r="O3" s="155">
        <v>10209000</v>
      </c>
      <c r="P3" s="156"/>
      <c r="Q3" s="156"/>
      <c r="R3" s="156"/>
      <c r="S3" s="157"/>
      <c r="T3" s="155">
        <v>20445000</v>
      </c>
      <c r="U3" s="156"/>
      <c r="V3" s="156"/>
      <c r="W3" s="156"/>
      <c r="X3" s="157"/>
      <c r="Y3" s="167">
        <v>48281400</v>
      </c>
      <c r="Z3" s="168"/>
      <c r="AA3" s="168"/>
      <c r="AB3" s="168"/>
      <c r="AC3" s="169"/>
      <c r="AD3" s="155">
        <v>134742872</v>
      </c>
      <c r="AE3" s="156"/>
      <c r="AF3" s="156"/>
      <c r="AG3" s="156"/>
      <c r="AH3" s="157"/>
      <c r="AI3" s="155">
        <v>121403582</v>
      </c>
      <c r="AJ3" s="156"/>
      <c r="AK3" s="156"/>
      <c r="AL3" s="156"/>
      <c r="AM3" s="157"/>
      <c r="AN3" s="167">
        <v>96720300</v>
      </c>
      <c r="AO3" s="168"/>
      <c r="AP3" s="168"/>
      <c r="AQ3" s="168"/>
      <c r="AR3" s="169"/>
      <c r="AS3" s="167">
        <v>20802965</v>
      </c>
      <c r="AT3" s="168"/>
      <c r="AU3" s="168"/>
      <c r="AV3" s="168"/>
      <c r="AW3" s="169"/>
      <c r="AX3" s="155">
        <v>45522500</v>
      </c>
      <c r="AY3" s="156"/>
      <c r="AZ3" s="156"/>
      <c r="BA3" s="156"/>
      <c r="BB3" s="157"/>
      <c r="BC3" s="155">
        <v>7086900</v>
      </c>
      <c r="BD3" s="156"/>
      <c r="BE3" s="156"/>
      <c r="BF3" s="156"/>
      <c r="BG3" s="157"/>
      <c r="BH3" s="155">
        <v>22917705</v>
      </c>
      <c r="BI3" s="156"/>
      <c r="BJ3" s="156"/>
      <c r="BK3" s="156"/>
      <c r="BL3" s="157"/>
      <c r="BM3" s="158" t="s">
        <v>436</v>
      </c>
      <c r="BN3" s="159"/>
      <c r="BO3" s="159"/>
      <c r="BP3" s="159"/>
      <c r="BQ3" s="160"/>
      <c r="BR3" s="155">
        <v>15267511</v>
      </c>
      <c r="BS3" s="156"/>
      <c r="BT3" s="156"/>
      <c r="BU3" s="156"/>
      <c r="BV3" s="157"/>
      <c r="BW3" s="167">
        <v>8624000</v>
      </c>
      <c r="BX3" s="168"/>
      <c r="BY3" s="168"/>
      <c r="BZ3" s="168"/>
      <c r="CA3" s="169"/>
      <c r="CB3" s="42"/>
      <c r="CC3" s="42"/>
      <c r="CD3" s="42"/>
      <c r="CE3" s="42"/>
      <c r="CF3" s="42"/>
      <c r="CG3" s="42"/>
      <c r="CH3" s="42"/>
    </row>
    <row r="4" spans="1:86" ht="32.25" customHeight="1" x14ac:dyDescent="0.25">
      <c r="A4" s="183"/>
      <c r="B4" s="170" t="s">
        <v>110</v>
      </c>
      <c r="C4" s="171"/>
      <c r="D4" s="172"/>
      <c r="E4" s="155">
        <v>1678393</v>
      </c>
      <c r="F4" s="156"/>
      <c r="G4" s="156"/>
      <c r="H4" s="156"/>
      <c r="I4" s="157"/>
      <c r="J4" s="155">
        <v>1232000</v>
      </c>
      <c r="K4" s="156"/>
      <c r="L4" s="156"/>
      <c r="M4" s="156"/>
      <c r="N4" s="157"/>
      <c r="O4" s="155">
        <v>1288700</v>
      </c>
      <c r="P4" s="156"/>
      <c r="Q4" s="156"/>
      <c r="R4" s="156"/>
      <c r="S4" s="157"/>
      <c r="T4" s="155">
        <v>616000</v>
      </c>
      <c r="U4" s="156"/>
      <c r="V4" s="156"/>
      <c r="W4" s="156"/>
      <c r="X4" s="157"/>
      <c r="Y4" s="167">
        <v>1933050</v>
      </c>
      <c r="Z4" s="168"/>
      <c r="AA4" s="168"/>
      <c r="AB4" s="168"/>
      <c r="AC4" s="169"/>
      <c r="AD4" s="155">
        <v>5480108</v>
      </c>
      <c r="AE4" s="156"/>
      <c r="AF4" s="156"/>
      <c r="AG4" s="156"/>
      <c r="AH4" s="157"/>
      <c r="AI4" s="155">
        <v>8960189</v>
      </c>
      <c r="AJ4" s="156"/>
      <c r="AK4" s="156"/>
      <c r="AL4" s="156"/>
      <c r="AM4" s="157"/>
      <c r="AN4" s="167">
        <v>2464000</v>
      </c>
      <c r="AO4" s="168"/>
      <c r="AP4" s="168"/>
      <c r="AQ4" s="168"/>
      <c r="AR4" s="169"/>
      <c r="AS4" s="167">
        <v>1378910</v>
      </c>
      <c r="AT4" s="168"/>
      <c r="AU4" s="168"/>
      <c r="AV4" s="168"/>
      <c r="AW4" s="169"/>
      <c r="AX4" s="155">
        <v>3221750</v>
      </c>
      <c r="AY4" s="156"/>
      <c r="AZ4" s="156"/>
      <c r="BA4" s="156"/>
      <c r="BB4" s="157"/>
      <c r="BC4" s="155">
        <v>644350</v>
      </c>
      <c r="BD4" s="156"/>
      <c r="BE4" s="156"/>
      <c r="BF4" s="156"/>
      <c r="BG4" s="157"/>
      <c r="BH4" s="155">
        <v>2026295</v>
      </c>
      <c r="BI4" s="156"/>
      <c r="BJ4" s="156"/>
      <c r="BK4" s="156"/>
      <c r="BL4" s="157"/>
      <c r="BM4" s="155">
        <v>616000</v>
      </c>
      <c r="BN4" s="156"/>
      <c r="BO4" s="156"/>
      <c r="BP4" s="156"/>
      <c r="BQ4" s="157"/>
      <c r="BR4" s="167">
        <v>1378910</v>
      </c>
      <c r="BS4" s="168"/>
      <c r="BT4" s="168"/>
      <c r="BU4" s="168"/>
      <c r="BV4" s="169"/>
      <c r="BW4" s="158" t="s">
        <v>437</v>
      </c>
      <c r="BX4" s="159"/>
      <c r="BY4" s="159"/>
      <c r="BZ4" s="159"/>
      <c r="CA4" s="160"/>
      <c r="CB4" s="42"/>
      <c r="CC4" s="42"/>
      <c r="CD4" s="42"/>
      <c r="CE4" s="42"/>
      <c r="CF4" s="42"/>
      <c r="CG4" s="42"/>
      <c r="CH4" s="42"/>
    </row>
    <row r="5" spans="1:86" ht="32.25" customHeight="1" x14ac:dyDescent="0.25">
      <c r="A5" s="184"/>
      <c r="B5" s="170" t="s">
        <v>111</v>
      </c>
      <c r="C5" s="171"/>
      <c r="D5" s="172"/>
      <c r="E5" s="173">
        <v>0</v>
      </c>
      <c r="F5" s="174"/>
      <c r="G5" s="174"/>
      <c r="H5" s="174"/>
      <c r="I5" s="175"/>
      <c r="J5" s="176">
        <v>0</v>
      </c>
      <c r="K5" s="177"/>
      <c r="L5" s="177"/>
      <c r="M5" s="177"/>
      <c r="N5" s="178"/>
      <c r="O5" s="176">
        <v>0</v>
      </c>
      <c r="P5" s="177"/>
      <c r="Q5" s="177"/>
      <c r="R5" s="177"/>
      <c r="S5" s="178"/>
      <c r="T5" s="176">
        <v>0</v>
      </c>
      <c r="U5" s="177"/>
      <c r="V5" s="177"/>
      <c r="W5" s="177"/>
      <c r="X5" s="178"/>
      <c r="Y5" s="158">
        <v>0</v>
      </c>
      <c r="Z5" s="159"/>
      <c r="AA5" s="159"/>
      <c r="AB5" s="159"/>
      <c r="AC5" s="160"/>
      <c r="AD5" s="158"/>
      <c r="AE5" s="159"/>
      <c r="AF5" s="159"/>
      <c r="AG5" s="159"/>
      <c r="AH5" s="160"/>
      <c r="AI5" s="155">
        <v>73264160</v>
      </c>
      <c r="AJ5" s="156"/>
      <c r="AK5" s="156"/>
      <c r="AL5" s="156"/>
      <c r="AM5" s="157"/>
      <c r="AN5" s="164">
        <v>569797.56000000006</v>
      </c>
      <c r="AO5" s="165"/>
      <c r="AP5" s="165"/>
      <c r="AQ5" s="165"/>
      <c r="AR5" s="166"/>
      <c r="AS5" s="167">
        <v>20802965</v>
      </c>
      <c r="AT5" s="168"/>
      <c r="AU5" s="168"/>
      <c r="AV5" s="168"/>
      <c r="AW5" s="169"/>
      <c r="AX5" s="155">
        <v>13043936</v>
      </c>
      <c r="AY5" s="156"/>
      <c r="AZ5" s="156"/>
      <c r="BA5" s="156"/>
      <c r="BB5" s="157"/>
      <c r="BC5" s="155">
        <v>0</v>
      </c>
      <c r="BD5" s="156"/>
      <c r="BE5" s="156"/>
      <c r="BF5" s="156"/>
      <c r="BG5" s="157"/>
      <c r="BH5" s="155">
        <v>22917705</v>
      </c>
      <c r="BI5" s="156"/>
      <c r="BJ5" s="156"/>
      <c r="BK5" s="156"/>
      <c r="BL5" s="157"/>
      <c r="BM5" s="158" t="s">
        <v>436</v>
      </c>
      <c r="BN5" s="159"/>
      <c r="BO5" s="159"/>
      <c r="BP5" s="159"/>
      <c r="BQ5" s="160"/>
      <c r="BR5" s="155">
        <v>15267511</v>
      </c>
      <c r="BS5" s="156"/>
      <c r="BT5" s="156"/>
      <c r="BU5" s="156"/>
      <c r="BV5" s="157"/>
      <c r="BW5" s="158">
        <v>0</v>
      </c>
      <c r="BX5" s="159"/>
      <c r="BY5" s="159"/>
      <c r="BZ5" s="159"/>
      <c r="CA5" s="160"/>
      <c r="CB5" s="42"/>
      <c r="CC5" s="42"/>
      <c r="CD5" s="42"/>
      <c r="CE5" s="42"/>
      <c r="CF5" s="42"/>
      <c r="CG5" s="42"/>
      <c r="CH5" s="42"/>
    </row>
    <row r="6" spans="1:86" ht="58.5" customHeight="1" thickBot="1" x14ac:dyDescent="0.3">
      <c r="A6" s="42"/>
      <c r="B6" s="43" t="s">
        <v>66</v>
      </c>
      <c r="C6" s="43" t="s">
        <v>67</v>
      </c>
      <c r="D6" s="44" t="s">
        <v>68</v>
      </c>
      <c r="E6" s="45" t="s">
        <v>63</v>
      </c>
      <c r="F6" s="45" t="s">
        <v>64</v>
      </c>
      <c r="G6" s="45" t="s">
        <v>210</v>
      </c>
      <c r="H6" s="45" t="s">
        <v>62</v>
      </c>
      <c r="I6" s="45" t="s">
        <v>58</v>
      </c>
      <c r="J6" s="45" t="s">
        <v>63</v>
      </c>
      <c r="K6" s="45" t="s">
        <v>64</v>
      </c>
      <c r="L6" s="45" t="s">
        <v>210</v>
      </c>
      <c r="M6" s="45" t="s">
        <v>62</v>
      </c>
      <c r="N6" s="45" t="s">
        <v>58</v>
      </c>
      <c r="O6" s="45" t="s">
        <v>63</v>
      </c>
      <c r="P6" s="45" t="s">
        <v>64</v>
      </c>
      <c r="Q6" s="45" t="s">
        <v>210</v>
      </c>
      <c r="R6" s="45" t="s">
        <v>62</v>
      </c>
      <c r="S6" s="45" t="s">
        <v>58</v>
      </c>
      <c r="T6" s="45" t="s">
        <v>63</v>
      </c>
      <c r="U6" s="45" t="s">
        <v>64</v>
      </c>
      <c r="V6" s="45" t="s">
        <v>210</v>
      </c>
      <c r="W6" s="45" t="s">
        <v>62</v>
      </c>
      <c r="X6" s="45" t="s">
        <v>58</v>
      </c>
      <c r="Y6" s="45" t="s">
        <v>63</v>
      </c>
      <c r="Z6" s="45" t="s">
        <v>64</v>
      </c>
      <c r="AA6" s="45" t="s">
        <v>210</v>
      </c>
      <c r="AB6" s="45" t="s">
        <v>62</v>
      </c>
      <c r="AC6" s="45" t="s">
        <v>58</v>
      </c>
      <c r="AD6" s="45" t="s">
        <v>63</v>
      </c>
      <c r="AE6" s="45" t="s">
        <v>64</v>
      </c>
      <c r="AF6" s="45" t="s">
        <v>210</v>
      </c>
      <c r="AG6" s="45" t="s">
        <v>62</v>
      </c>
      <c r="AH6" s="45" t="s">
        <v>58</v>
      </c>
      <c r="AI6" s="45" t="s">
        <v>63</v>
      </c>
      <c r="AJ6" s="45" t="s">
        <v>64</v>
      </c>
      <c r="AK6" s="45" t="s">
        <v>210</v>
      </c>
      <c r="AL6" s="45" t="s">
        <v>62</v>
      </c>
      <c r="AM6" s="45" t="s">
        <v>58</v>
      </c>
      <c r="AN6" s="45" t="s">
        <v>438</v>
      </c>
      <c r="AO6" s="45" t="s">
        <v>64</v>
      </c>
      <c r="AP6" s="45" t="s">
        <v>210</v>
      </c>
      <c r="AQ6" s="45" t="s">
        <v>62</v>
      </c>
      <c r="AR6" s="45" t="s">
        <v>58</v>
      </c>
      <c r="AS6" s="45" t="s">
        <v>63</v>
      </c>
      <c r="AT6" s="45" t="s">
        <v>64</v>
      </c>
      <c r="AU6" s="45" t="s">
        <v>210</v>
      </c>
      <c r="AV6" s="45" t="s">
        <v>62</v>
      </c>
      <c r="AW6" s="45" t="s">
        <v>58</v>
      </c>
      <c r="AX6" s="45" t="s">
        <v>63</v>
      </c>
      <c r="AY6" s="45" t="s">
        <v>64</v>
      </c>
      <c r="AZ6" s="45" t="s">
        <v>210</v>
      </c>
      <c r="BA6" s="45" t="s">
        <v>62</v>
      </c>
      <c r="BB6" s="45" t="s">
        <v>58</v>
      </c>
      <c r="BC6" s="45" t="s">
        <v>63</v>
      </c>
      <c r="BD6" s="45" t="s">
        <v>64</v>
      </c>
      <c r="BE6" s="45" t="s">
        <v>210</v>
      </c>
      <c r="BF6" s="45" t="s">
        <v>62</v>
      </c>
      <c r="BG6" s="45" t="s">
        <v>58</v>
      </c>
      <c r="BH6" s="45" t="s">
        <v>63</v>
      </c>
      <c r="BI6" s="45" t="s">
        <v>64</v>
      </c>
      <c r="BJ6" s="45" t="s">
        <v>210</v>
      </c>
      <c r="BK6" s="45" t="s">
        <v>62</v>
      </c>
      <c r="BL6" s="45" t="s">
        <v>58</v>
      </c>
      <c r="BM6" s="45" t="s">
        <v>63</v>
      </c>
      <c r="BN6" s="45" t="s">
        <v>64</v>
      </c>
      <c r="BO6" s="45" t="s">
        <v>210</v>
      </c>
      <c r="BP6" s="45" t="s">
        <v>62</v>
      </c>
      <c r="BQ6" s="45" t="s">
        <v>58</v>
      </c>
      <c r="BR6" s="45" t="s">
        <v>63</v>
      </c>
      <c r="BS6" s="45" t="s">
        <v>64</v>
      </c>
      <c r="BT6" s="45" t="s">
        <v>210</v>
      </c>
      <c r="BU6" s="45" t="s">
        <v>62</v>
      </c>
      <c r="BV6" s="45" t="s">
        <v>58</v>
      </c>
      <c r="BW6" s="45" t="s">
        <v>63</v>
      </c>
      <c r="BX6" s="45" t="s">
        <v>64</v>
      </c>
      <c r="BY6" s="45" t="s">
        <v>210</v>
      </c>
      <c r="BZ6" s="45" t="s">
        <v>62</v>
      </c>
      <c r="CA6" s="45" t="s">
        <v>58</v>
      </c>
      <c r="CB6" s="42"/>
      <c r="CC6" s="42"/>
      <c r="CD6" s="42"/>
      <c r="CE6" s="42"/>
      <c r="CF6" s="42"/>
      <c r="CG6" s="42"/>
      <c r="CH6" s="42"/>
    </row>
    <row r="7" spans="1:86" ht="58.5" customHeight="1" x14ac:dyDescent="0.25">
      <c r="A7" s="161" t="s">
        <v>106</v>
      </c>
      <c r="B7" s="142" t="s">
        <v>740</v>
      </c>
      <c r="C7" s="142"/>
      <c r="D7" s="46" t="s">
        <v>105</v>
      </c>
      <c r="E7" s="47" t="s">
        <v>102</v>
      </c>
      <c r="F7" s="84" t="s">
        <v>102</v>
      </c>
      <c r="G7" s="84" t="s">
        <v>102</v>
      </c>
      <c r="H7" s="84" t="s">
        <v>102</v>
      </c>
      <c r="I7" s="139" t="s">
        <v>741</v>
      </c>
      <c r="J7" s="47" t="s">
        <v>102</v>
      </c>
      <c r="K7" s="84" t="s">
        <v>102</v>
      </c>
      <c r="L7" s="84" t="s">
        <v>102</v>
      </c>
      <c r="M7" s="84" t="s">
        <v>102</v>
      </c>
      <c r="N7" s="139" t="s">
        <v>439</v>
      </c>
      <c r="O7" s="47" t="s">
        <v>103</v>
      </c>
      <c r="P7" s="84" t="s">
        <v>102</v>
      </c>
      <c r="Q7" s="84" t="s">
        <v>102</v>
      </c>
      <c r="R7" s="84" t="s">
        <v>102</v>
      </c>
      <c r="S7" s="139" t="s">
        <v>440</v>
      </c>
      <c r="T7" s="47" t="s">
        <v>102</v>
      </c>
      <c r="U7" s="84" t="s">
        <v>102</v>
      </c>
      <c r="V7" s="84" t="s">
        <v>102</v>
      </c>
      <c r="W7" s="84" t="s">
        <v>102</v>
      </c>
      <c r="X7" s="139" t="s">
        <v>441</v>
      </c>
      <c r="Y7" s="47" t="s">
        <v>102</v>
      </c>
      <c r="Z7" s="84" t="s">
        <v>102</v>
      </c>
      <c r="AA7" s="84" t="s">
        <v>102</v>
      </c>
      <c r="AB7" s="84" t="s">
        <v>102</v>
      </c>
      <c r="AC7" s="139" t="s">
        <v>442</v>
      </c>
      <c r="AD7" s="47" t="s">
        <v>103</v>
      </c>
      <c r="AE7" s="84" t="s">
        <v>102</v>
      </c>
      <c r="AF7" s="84" t="s">
        <v>102</v>
      </c>
      <c r="AG7" s="84" t="s">
        <v>102</v>
      </c>
      <c r="AH7" s="139" t="s">
        <v>742</v>
      </c>
      <c r="AI7" s="47" t="s">
        <v>102</v>
      </c>
      <c r="AJ7" s="84" t="s">
        <v>102</v>
      </c>
      <c r="AK7" s="84" t="s">
        <v>102</v>
      </c>
      <c r="AL7" s="84" t="s">
        <v>102</v>
      </c>
      <c r="AM7" s="139" t="s">
        <v>743</v>
      </c>
      <c r="AN7" s="47" t="s">
        <v>102</v>
      </c>
      <c r="AO7" s="84" t="s">
        <v>102</v>
      </c>
      <c r="AP7" s="84" t="s">
        <v>102</v>
      </c>
      <c r="AQ7" s="84" t="s">
        <v>102</v>
      </c>
      <c r="AR7" s="139" t="s">
        <v>744</v>
      </c>
      <c r="AS7" s="47" t="s">
        <v>102</v>
      </c>
      <c r="AT7" s="84" t="s">
        <v>102</v>
      </c>
      <c r="AU7" s="84" t="s">
        <v>102</v>
      </c>
      <c r="AV7" s="84" t="s">
        <v>102</v>
      </c>
      <c r="AW7" s="139" t="s">
        <v>745</v>
      </c>
      <c r="AX7" s="47" t="s">
        <v>102</v>
      </c>
      <c r="AY7" s="84" t="s">
        <v>102</v>
      </c>
      <c r="AZ7" s="84" t="s">
        <v>102</v>
      </c>
      <c r="BA7" s="84" t="s">
        <v>102</v>
      </c>
      <c r="BB7" s="139" t="s">
        <v>746</v>
      </c>
      <c r="BC7" s="47" t="s">
        <v>102</v>
      </c>
      <c r="BD7" s="84" t="s">
        <v>102</v>
      </c>
      <c r="BE7" s="84" t="s">
        <v>102</v>
      </c>
      <c r="BF7" s="84" t="s">
        <v>102</v>
      </c>
      <c r="BG7" s="139" t="s">
        <v>747</v>
      </c>
      <c r="BH7" s="47" t="s">
        <v>103</v>
      </c>
      <c r="BI7" s="84" t="s">
        <v>102</v>
      </c>
      <c r="BJ7" s="84" t="s">
        <v>102</v>
      </c>
      <c r="BK7" s="84" t="s">
        <v>102</v>
      </c>
      <c r="BL7" s="139" t="s">
        <v>748</v>
      </c>
      <c r="BM7" s="47" t="s">
        <v>102</v>
      </c>
      <c r="BN7" s="84" t="s">
        <v>102</v>
      </c>
      <c r="BO7" s="84" t="s">
        <v>102</v>
      </c>
      <c r="BP7" s="84" t="s">
        <v>102</v>
      </c>
      <c r="BQ7" s="139" t="s">
        <v>749</v>
      </c>
      <c r="BR7" s="47" t="s">
        <v>102</v>
      </c>
      <c r="BS7" s="84" t="s">
        <v>102</v>
      </c>
      <c r="BT7" s="84" t="s">
        <v>102</v>
      </c>
      <c r="BU7" s="84" t="s">
        <v>102</v>
      </c>
      <c r="BV7" s="139" t="s">
        <v>750</v>
      </c>
      <c r="BW7" s="47" t="s">
        <v>102</v>
      </c>
      <c r="BX7" s="84" t="s">
        <v>102</v>
      </c>
      <c r="BY7" s="84" t="s">
        <v>102</v>
      </c>
      <c r="BZ7" s="84" t="s">
        <v>102</v>
      </c>
      <c r="CA7" s="139" t="s">
        <v>708</v>
      </c>
      <c r="CB7" s="42"/>
      <c r="CC7" s="42"/>
      <c r="CD7" s="42"/>
      <c r="CE7" s="42"/>
      <c r="CF7" s="42"/>
      <c r="CG7" s="42"/>
      <c r="CH7" s="42"/>
    </row>
    <row r="8" spans="1:86" ht="58.5" customHeight="1" x14ac:dyDescent="0.25">
      <c r="A8" s="162"/>
      <c r="B8" s="143"/>
      <c r="C8" s="143"/>
      <c r="D8" s="46" t="s">
        <v>221</v>
      </c>
      <c r="E8" s="47" t="s">
        <v>103</v>
      </c>
      <c r="F8" s="84" t="s">
        <v>102</v>
      </c>
      <c r="G8" s="84" t="s">
        <v>102</v>
      </c>
      <c r="H8" s="84" t="s">
        <v>102</v>
      </c>
      <c r="I8" s="140"/>
      <c r="J8" s="47" t="s">
        <v>103</v>
      </c>
      <c r="K8" s="84" t="s">
        <v>102</v>
      </c>
      <c r="L8" s="84" t="s">
        <v>102</v>
      </c>
      <c r="M8" s="84" t="s">
        <v>102</v>
      </c>
      <c r="N8" s="140"/>
      <c r="O8" s="47" t="s">
        <v>103</v>
      </c>
      <c r="P8" s="84" t="s">
        <v>102</v>
      </c>
      <c r="Q8" s="84" t="s">
        <v>102</v>
      </c>
      <c r="R8" s="84" t="s">
        <v>102</v>
      </c>
      <c r="S8" s="140"/>
      <c r="T8" s="47" t="s">
        <v>103</v>
      </c>
      <c r="U8" s="84" t="s">
        <v>102</v>
      </c>
      <c r="V8" s="84" t="s">
        <v>102</v>
      </c>
      <c r="W8" s="84" t="s">
        <v>102</v>
      </c>
      <c r="X8" s="140"/>
      <c r="Y8" s="47" t="s">
        <v>103</v>
      </c>
      <c r="Z8" s="84" t="s">
        <v>102</v>
      </c>
      <c r="AA8" s="84" t="s">
        <v>102</v>
      </c>
      <c r="AB8" s="84" t="s">
        <v>102</v>
      </c>
      <c r="AC8" s="140"/>
      <c r="AD8" s="47" t="s">
        <v>103</v>
      </c>
      <c r="AE8" s="84" t="s">
        <v>102</v>
      </c>
      <c r="AF8" s="84" t="s">
        <v>102</v>
      </c>
      <c r="AG8" s="84" t="s">
        <v>102</v>
      </c>
      <c r="AH8" s="140"/>
      <c r="AI8" s="47" t="s">
        <v>103</v>
      </c>
      <c r="AJ8" s="84" t="s">
        <v>102</v>
      </c>
      <c r="AK8" s="84" t="s">
        <v>102</v>
      </c>
      <c r="AL8" s="84" t="s">
        <v>102</v>
      </c>
      <c r="AM8" s="140"/>
      <c r="AN8" s="47" t="s">
        <v>103</v>
      </c>
      <c r="AO8" s="84" t="s">
        <v>102</v>
      </c>
      <c r="AP8" s="84" t="s">
        <v>102</v>
      </c>
      <c r="AQ8" s="84" t="s">
        <v>102</v>
      </c>
      <c r="AR8" s="140"/>
      <c r="AS8" s="47" t="s">
        <v>102</v>
      </c>
      <c r="AT8" s="84" t="s">
        <v>102</v>
      </c>
      <c r="AU8" s="84" t="s">
        <v>102</v>
      </c>
      <c r="AV8" s="84" t="s">
        <v>102</v>
      </c>
      <c r="AW8" s="140"/>
      <c r="AX8" s="47" t="s">
        <v>102</v>
      </c>
      <c r="AY8" s="84" t="s">
        <v>102</v>
      </c>
      <c r="AZ8" s="84" t="s">
        <v>102</v>
      </c>
      <c r="BA8" s="84" t="s">
        <v>102</v>
      </c>
      <c r="BB8" s="140"/>
      <c r="BC8" s="47" t="s">
        <v>102</v>
      </c>
      <c r="BD8" s="84" t="s">
        <v>102</v>
      </c>
      <c r="BE8" s="84" t="s">
        <v>102</v>
      </c>
      <c r="BF8" s="84" t="s">
        <v>102</v>
      </c>
      <c r="BG8" s="140"/>
      <c r="BH8" s="47" t="s">
        <v>103</v>
      </c>
      <c r="BI8" s="84" t="s">
        <v>102</v>
      </c>
      <c r="BJ8" s="84" t="s">
        <v>102</v>
      </c>
      <c r="BK8" s="84" t="s">
        <v>102</v>
      </c>
      <c r="BL8" s="140"/>
      <c r="BM8" s="47" t="s">
        <v>102</v>
      </c>
      <c r="BN8" s="84" t="s">
        <v>102</v>
      </c>
      <c r="BO8" s="84" t="s">
        <v>102</v>
      </c>
      <c r="BP8" s="84" t="s">
        <v>102</v>
      </c>
      <c r="BQ8" s="140"/>
      <c r="BR8" s="47" t="s">
        <v>103</v>
      </c>
      <c r="BS8" s="84" t="s">
        <v>102</v>
      </c>
      <c r="BT8" s="84" t="s">
        <v>102</v>
      </c>
      <c r="BU8" s="84" t="s">
        <v>102</v>
      </c>
      <c r="BV8" s="140"/>
      <c r="BW8" s="47" t="s">
        <v>102</v>
      </c>
      <c r="BX8" s="84" t="s">
        <v>102</v>
      </c>
      <c r="BY8" s="84" t="s">
        <v>102</v>
      </c>
      <c r="BZ8" s="84" t="s">
        <v>102</v>
      </c>
      <c r="CA8" s="140"/>
      <c r="CB8" s="42"/>
      <c r="CC8" s="42"/>
      <c r="CD8" s="42"/>
      <c r="CE8" s="42"/>
      <c r="CF8" s="42"/>
      <c r="CG8" s="42"/>
      <c r="CH8" s="42"/>
    </row>
    <row r="9" spans="1:86" ht="58.5" customHeight="1" x14ac:dyDescent="0.25">
      <c r="A9" s="162"/>
      <c r="B9" s="143"/>
      <c r="C9" s="143"/>
      <c r="D9" s="46" t="s">
        <v>222</v>
      </c>
      <c r="E9" s="47" t="s">
        <v>103</v>
      </c>
      <c r="F9" s="84" t="s">
        <v>102</v>
      </c>
      <c r="G9" s="84" t="s">
        <v>102</v>
      </c>
      <c r="H9" s="84" t="s">
        <v>102</v>
      </c>
      <c r="I9" s="140"/>
      <c r="J9" s="47" t="s">
        <v>103</v>
      </c>
      <c r="K9" s="84" t="s">
        <v>102</v>
      </c>
      <c r="L9" s="84" t="s">
        <v>102</v>
      </c>
      <c r="M9" s="84" t="s">
        <v>102</v>
      </c>
      <c r="N9" s="140"/>
      <c r="O9" s="47" t="s">
        <v>103</v>
      </c>
      <c r="P9" s="84" t="s">
        <v>102</v>
      </c>
      <c r="Q9" s="84" t="s">
        <v>102</v>
      </c>
      <c r="R9" s="84" t="s">
        <v>102</v>
      </c>
      <c r="S9" s="140"/>
      <c r="T9" s="47" t="s">
        <v>103</v>
      </c>
      <c r="U9" s="84" t="s">
        <v>102</v>
      </c>
      <c r="V9" s="84" t="s">
        <v>102</v>
      </c>
      <c r="W9" s="84" t="s">
        <v>102</v>
      </c>
      <c r="X9" s="140"/>
      <c r="Y9" s="47" t="s">
        <v>103</v>
      </c>
      <c r="Z9" s="84" t="s">
        <v>102</v>
      </c>
      <c r="AA9" s="84" t="s">
        <v>102</v>
      </c>
      <c r="AB9" s="84" t="s">
        <v>102</v>
      </c>
      <c r="AC9" s="140"/>
      <c r="AD9" s="47" t="s">
        <v>103</v>
      </c>
      <c r="AE9" s="84" t="s">
        <v>102</v>
      </c>
      <c r="AF9" s="84" t="s">
        <v>102</v>
      </c>
      <c r="AG9" s="84" t="s">
        <v>102</v>
      </c>
      <c r="AH9" s="140"/>
      <c r="AI9" s="47" t="s">
        <v>103</v>
      </c>
      <c r="AJ9" s="84" t="s">
        <v>102</v>
      </c>
      <c r="AK9" s="84" t="s">
        <v>102</v>
      </c>
      <c r="AL9" s="84" t="s">
        <v>102</v>
      </c>
      <c r="AM9" s="140"/>
      <c r="AN9" s="47" t="s">
        <v>103</v>
      </c>
      <c r="AO9" s="84" t="s">
        <v>102</v>
      </c>
      <c r="AP9" s="84" t="s">
        <v>102</v>
      </c>
      <c r="AQ9" s="84" t="s">
        <v>102</v>
      </c>
      <c r="AR9" s="140"/>
      <c r="AS9" s="47" t="s">
        <v>102</v>
      </c>
      <c r="AT9" s="84" t="s">
        <v>102</v>
      </c>
      <c r="AU9" s="84" t="s">
        <v>102</v>
      </c>
      <c r="AV9" s="84" t="s">
        <v>102</v>
      </c>
      <c r="AW9" s="140"/>
      <c r="AX9" s="47" t="s">
        <v>102</v>
      </c>
      <c r="AY9" s="84" t="s">
        <v>102</v>
      </c>
      <c r="AZ9" s="84" t="s">
        <v>102</v>
      </c>
      <c r="BA9" s="84" t="s">
        <v>102</v>
      </c>
      <c r="BB9" s="140"/>
      <c r="BC9" s="47" t="s">
        <v>102</v>
      </c>
      <c r="BD9" s="84" t="s">
        <v>102</v>
      </c>
      <c r="BE9" s="84" t="s">
        <v>102</v>
      </c>
      <c r="BF9" s="84" t="s">
        <v>102</v>
      </c>
      <c r="BG9" s="140"/>
      <c r="BH9" s="47" t="s">
        <v>103</v>
      </c>
      <c r="BI9" s="84" t="s">
        <v>102</v>
      </c>
      <c r="BJ9" s="84" t="s">
        <v>102</v>
      </c>
      <c r="BK9" s="84" t="s">
        <v>102</v>
      </c>
      <c r="BL9" s="140"/>
      <c r="BM9" s="47" t="s">
        <v>102</v>
      </c>
      <c r="BN9" s="84" t="s">
        <v>102</v>
      </c>
      <c r="BO9" s="84" t="s">
        <v>102</v>
      </c>
      <c r="BP9" s="84" t="s">
        <v>102</v>
      </c>
      <c r="BQ9" s="140"/>
      <c r="BR9" s="47" t="s">
        <v>102</v>
      </c>
      <c r="BS9" s="84" t="s">
        <v>102</v>
      </c>
      <c r="BT9" s="84" t="s">
        <v>102</v>
      </c>
      <c r="BU9" s="84" t="s">
        <v>102</v>
      </c>
      <c r="BV9" s="140"/>
      <c r="BW9" s="47" t="s">
        <v>102</v>
      </c>
      <c r="BX9" s="84" t="s">
        <v>102</v>
      </c>
      <c r="BY9" s="84" t="s">
        <v>102</v>
      </c>
      <c r="BZ9" s="84" t="s">
        <v>102</v>
      </c>
      <c r="CA9" s="140"/>
      <c r="CB9" s="42"/>
      <c r="CC9" s="42"/>
      <c r="CD9" s="42"/>
      <c r="CE9" s="42"/>
      <c r="CF9" s="42"/>
      <c r="CG9" s="42"/>
      <c r="CH9" s="42"/>
    </row>
    <row r="10" spans="1:86" ht="58.5" customHeight="1" x14ac:dyDescent="0.25">
      <c r="A10" s="162"/>
      <c r="B10" s="143"/>
      <c r="C10" s="143"/>
      <c r="D10" s="46" t="s">
        <v>443</v>
      </c>
      <c r="E10" s="47" t="s">
        <v>103</v>
      </c>
      <c r="F10" s="84" t="s">
        <v>102</v>
      </c>
      <c r="G10" s="84" t="s">
        <v>102</v>
      </c>
      <c r="H10" s="84" t="s">
        <v>102</v>
      </c>
      <c r="I10" s="140"/>
      <c r="J10" s="47" t="s">
        <v>103</v>
      </c>
      <c r="K10" s="84" t="s">
        <v>65</v>
      </c>
      <c r="L10" s="84" t="s">
        <v>65</v>
      </c>
      <c r="M10" s="84" t="s">
        <v>65</v>
      </c>
      <c r="N10" s="140"/>
      <c r="O10" s="47" t="s">
        <v>103</v>
      </c>
      <c r="P10" s="84" t="s">
        <v>65</v>
      </c>
      <c r="Q10" s="84" t="s">
        <v>65</v>
      </c>
      <c r="R10" s="84" t="s">
        <v>65</v>
      </c>
      <c r="S10" s="140"/>
      <c r="T10" s="47" t="s">
        <v>103</v>
      </c>
      <c r="U10" s="84" t="s">
        <v>65</v>
      </c>
      <c r="V10" s="84" t="s">
        <v>65</v>
      </c>
      <c r="W10" s="84" t="s">
        <v>65</v>
      </c>
      <c r="X10" s="140"/>
      <c r="Y10" s="47" t="s">
        <v>103</v>
      </c>
      <c r="Z10" s="84" t="s">
        <v>65</v>
      </c>
      <c r="AA10" s="84" t="s">
        <v>65</v>
      </c>
      <c r="AB10" s="84" t="s">
        <v>65</v>
      </c>
      <c r="AC10" s="140"/>
      <c r="AD10" s="47" t="s">
        <v>103</v>
      </c>
      <c r="AE10" s="84" t="s">
        <v>103</v>
      </c>
      <c r="AF10" s="84" t="s">
        <v>65</v>
      </c>
      <c r="AG10" s="84" t="s">
        <v>65</v>
      </c>
      <c r="AH10" s="140"/>
      <c r="AI10" s="47" t="s">
        <v>103</v>
      </c>
      <c r="AJ10" s="84" t="s">
        <v>65</v>
      </c>
      <c r="AK10" s="84" t="s">
        <v>65</v>
      </c>
      <c r="AL10" s="84" t="s">
        <v>65</v>
      </c>
      <c r="AM10" s="140"/>
      <c r="AN10" s="47" t="s">
        <v>103</v>
      </c>
      <c r="AO10" s="84" t="s">
        <v>103</v>
      </c>
      <c r="AP10" s="84" t="s">
        <v>65</v>
      </c>
      <c r="AQ10" s="84" t="s">
        <v>65</v>
      </c>
      <c r="AR10" s="140"/>
      <c r="AS10" s="47" t="s">
        <v>103</v>
      </c>
      <c r="AT10" s="84" t="s">
        <v>65</v>
      </c>
      <c r="AU10" s="84" t="s">
        <v>65</v>
      </c>
      <c r="AV10" s="84" t="s">
        <v>65</v>
      </c>
      <c r="AW10" s="140"/>
      <c r="AX10" s="47" t="s">
        <v>65</v>
      </c>
      <c r="AY10" s="84" t="s">
        <v>65</v>
      </c>
      <c r="AZ10" s="84" t="s">
        <v>65</v>
      </c>
      <c r="BA10" s="84" t="s">
        <v>65</v>
      </c>
      <c r="BB10" s="140"/>
      <c r="BC10" s="47" t="s">
        <v>102</v>
      </c>
      <c r="BD10" s="84" t="s">
        <v>65</v>
      </c>
      <c r="BE10" s="84" t="s">
        <v>102</v>
      </c>
      <c r="BF10" s="84" t="s">
        <v>102</v>
      </c>
      <c r="BG10" s="140"/>
      <c r="BH10" s="47" t="s">
        <v>103</v>
      </c>
      <c r="BI10" s="84" t="s">
        <v>65</v>
      </c>
      <c r="BJ10" s="84" t="s">
        <v>65</v>
      </c>
      <c r="BK10" s="84" t="s">
        <v>65</v>
      </c>
      <c r="BL10" s="140"/>
      <c r="BM10" s="47" t="s">
        <v>65</v>
      </c>
      <c r="BN10" s="84" t="s">
        <v>65</v>
      </c>
      <c r="BO10" s="84" t="s">
        <v>65</v>
      </c>
      <c r="BP10" s="84" t="s">
        <v>65</v>
      </c>
      <c r="BQ10" s="140"/>
      <c r="BR10" s="47" t="s">
        <v>102</v>
      </c>
      <c r="BS10" s="84" t="s">
        <v>102</v>
      </c>
      <c r="BT10" s="84" t="s">
        <v>102</v>
      </c>
      <c r="BU10" s="84" t="s">
        <v>102</v>
      </c>
      <c r="BV10" s="140"/>
      <c r="BW10" s="47" t="s">
        <v>65</v>
      </c>
      <c r="BX10" s="84" t="s">
        <v>65</v>
      </c>
      <c r="BY10" s="84" t="s">
        <v>65</v>
      </c>
      <c r="BZ10" s="84" t="s">
        <v>65</v>
      </c>
      <c r="CA10" s="140"/>
      <c r="CB10" s="42"/>
      <c r="CC10" s="42"/>
      <c r="CD10" s="42"/>
      <c r="CE10" s="42"/>
      <c r="CF10" s="42"/>
      <c r="CG10" s="42"/>
      <c r="CH10" s="42"/>
    </row>
    <row r="11" spans="1:86" ht="58.5" customHeight="1" x14ac:dyDescent="0.25">
      <c r="A11" s="163"/>
      <c r="B11" s="146"/>
      <c r="C11" s="146"/>
      <c r="D11" s="46" t="s">
        <v>212</v>
      </c>
      <c r="E11" s="47" t="s">
        <v>103</v>
      </c>
      <c r="F11" s="84" t="s">
        <v>102</v>
      </c>
      <c r="G11" s="84" t="s">
        <v>102</v>
      </c>
      <c r="H11" s="84" t="s">
        <v>102</v>
      </c>
      <c r="I11" s="141"/>
      <c r="J11" s="47" t="s">
        <v>103</v>
      </c>
      <c r="K11" s="84" t="s">
        <v>102</v>
      </c>
      <c r="L11" s="84" t="s">
        <v>102</v>
      </c>
      <c r="M11" s="84" t="s">
        <v>102</v>
      </c>
      <c r="N11" s="141"/>
      <c r="O11" s="47" t="s">
        <v>103</v>
      </c>
      <c r="P11" s="84" t="s">
        <v>102</v>
      </c>
      <c r="Q11" s="84" t="s">
        <v>102</v>
      </c>
      <c r="R11" s="84" t="s">
        <v>102</v>
      </c>
      <c r="S11" s="141"/>
      <c r="T11" s="47" t="s">
        <v>103</v>
      </c>
      <c r="U11" s="84" t="s">
        <v>102</v>
      </c>
      <c r="V11" s="84" t="s">
        <v>102</v>
      </c>
      <c r="W11" s="84" t="s">
        <v>102</v>
      </c>
      <c r="X11" s="141"/>
      <c r="Y11" s="47" t="s">
        <v>103</v>
      </c>
      <c r="Z11" s="84" t="s">
        <v>102</v>
      </c>
      <c r="AA11" s="84" t="s">
        <v>102</v>
      </c>
      <c r="AB11" s="84" t="s">
        <v>102</v>
      </c>
      <c r="AC11" s="141"/>
      <c r="AD11" s="47" t="s">
        <v>103</v>
      </c>
      <c r="AE11" s="84" t="s">
        <v>102</v>
      </c>
      <c r="AF11" s="84" t="s">
        <v>102</v>
      </c>
      <c r="AG11" s="84" t="s">
        <v>102</v>
      </c>
      <c r="AH11" s="141"/>
      <c r="AI11" s="47" t="s">
        <v>103</v>
      </c>
      <c r="AJ11" s="84" t="s">
        <v>102</v>
      </c>
      <c r="AK11" s="84" t="s">
        <v>102</v>
      </c>
      <c r="AL11" s="84" t="s">
        <v>102</v>
      </c>
      <c r="AM11" s="141"/>
      <c r="AN11" s="47" t="s">
        <v>103</v>
      </c>
      <c r="AO11" s="84" t="s">
        <v>102</v>
      </c>
      <c r="AP11" s="84" t="s">
        <v>102</v>
      </c>
      <c r="AQ11" s="84" t="s">
        <v>102</v>
      </c>
      <c r="AR11" s="141"/>
      <c r="AS11" s="47" t="s">
        <v>102</v>
      </c>
      <c r="AT11" s="84" t="s">
        <v>102</v>
      </c>
      <c r="AU11" s="84" t="s">
        <v>102</v>
      </c>
      <c r="AV11" s="84" t="s">
        <v>102</v>
      </c>
      <c r="AW11" s="141"/>
      <c r="AX11" s="47" t="s">
        <v>102</v>
      </c>
      <c r="AY11" s="84" t="s">
        <v>102</v>
      </c>
      <c r="AZ11" s="84" t="s">
        <v>102</v>
      </c>
      <c r="BA11" s="84" t="s">
        <v>102</v>
      </c>
      <c r="BB11" s="141"/>
      <c r="BC11" s="47" t="s">
        <v>102</v>
      </c>
      <c r="BD11" s="84" t="s">
        <v>102</v>
      </c>
      <c r="BE11" s="84" t="s">
        <v>102</v>
      </c>
      <c r="BF11" s="84" t="s">
        <v>102</v>
      </c>
      <c r="BG11" s="141"/>
      <c r="BH11" s="47" t="s">
        <v>103</v>
      </c>
      <c r="BI11" s="84" t="s">
        <v>102</v>
      </c>
      <c r="BJ11" s="84" t="s">
        <v>103</v>
      </c>
      <c r="BK11" s="84" t="s">
        <v>102</v>
      </c>
      <c r="BL11" s="141"/>
      <c r="BM11" s="47" t="s">
        <v>102</v>
      </c>
      <c r="BN11" s="84" t="s">
        <v>102</v>
      </c>
      <c r="BO11" s="84" t="s">
        <v>102</v>
      </c>
      <c r="BP11" s="84" t="s">
        <v>102</v>
      </c>
      <c r="BQ11" s="141"/>
      <c r="BR11" s="47" t="s">
        <v>102</v>
      </c>
      <c r="BS11" s="84" t="s">
        <v>102</v>
      </c>
      <c r="BT11" s="84" t="s">
        <v>102</v>
      </c>
      <c r="BU11" s="84" t="s">
        <v>102</v>
      </c>
      <c r="BV11" s="141"/>
      <c r="BW11" s="47" t="s">
        <v>102</v>
      </c>
      <c r="BX11" s="84" t="s">
        <v>102</v>
      </c>
      <c r="BY11" s="84" t="s">
        <v>102</v>
      </c>
      <c r="BZ11" s="84" t="s">
        <v>102</v>
      </c>
      <c r="CA11" s="141"/>
      <c r="CB11" s="42"/>
      <c r="CC11" s="42"/>
      <c r="CD11" s="42"/>
      <c r="CE11" s="42"/>
      <c r="CF11" s="42"/>
      <c r="CG11" s="42"/>
      <c r="CH11" s="42"/>
    </row>
    <row r="12" spans="1:86" ht="58.5" customHeight="1" x14ac:dyDescent="0.25">
      <c r="A12" s="153" t="s">
        <v>225</v>
      </c>
      <c r="B12" s="148" t="s">
        <v>444</v>
      </c>
      <c r="C12" s="142" t="s">
        <v>213</v>
      </c>
      <c r="D12" s="48" t="s">
        <v>59</v>
      </c>
      <c r="E12" s="84" t="s">
        <v>103</v>
      </c>
      <c r="F12" s="84" t="s">
        <v>65</v>
      </c>
      <c r="G12" s="84" t="s">
        <v>65</v>
      </c>
      <c r="H12" s="84" t="s">
        <v>65</v>
      </c>
      <c r="I12" s="148" t="s">
        <v>445</v>
      </c>
      <c r="J12" s="84" t="s">
        <v>65</v>
      </c>
      <c r="K12" s="84" t="s">
        <v>65</v>
      </c>
      <c r="L12" s="84" t="s">
        <v>65</v>
      </c>
      <c r="M12" s="84" t="s">
        <v>65</v>
      </c>
      <c r="N12" s="148" t="s">
        <v>446</v>
      </c>
      <c r="O12" s="84" t="s">
        <v>103</v>
      </c>
      <c r="P12" s="84" t="s">
        <v>65</v>
      </c>
      <c r="Q12" s="84" t="s">
        <v>65</v>
      </c>
      <c r="R12" s="84" t="s">
        <v>65</v>
      </c>
      <c r="S12" s="148" t="s">
        <v>446</v>
      </c>
      <c r="T12" s="84" t="s">
        <v>103</v>
      </c>
      <c r="U12" s="84" t="s">
        <v>65</v>
      </c>
      <c r="V12" s="84" t="s">
        <v>65</v>
      </c>
      <c r="W12" s="84" t="s">
        <v>65</v>
      </c>
      <c r="X12" s="148" t="s">
        <v>446</v>
      </c>
      <c r="Y12" s="84" t="s">
        <v>103</v>
      </c>
      <c r="Z12" s="84" t="s">
        <v>65</v>
      </c>
      <c r="AA12" s="84" t="s">
        <v>65</v>
      </c>
      <c r="AB12" s="84" t="s">
        <v>65</v>
      </c>
      <c r="AC12" s="148" t="s">
        <v>447</v>
      </c>
      <c r="AD12" s="84" t="s">
        <v>103</v>
      </c>
      <c r="AE12" s="84" t="s">
        <v>65</v>
      </c>
      <c r="AF12" s="84" t="s">
        <v>65</v>
      </c>
      <c r="AG12" s="84" t="s">
        <v>65</v>
      </c>
      <c r="AH12" s="148" t="s">
        <v>447</v>
      </c>
      <c r="AI12" s="84" t="s">
        <v>103</v>
      </c>
      <c r="AJ12" s="84" t="s">
        <v>65</v>
      </c>
      <c r="AK12" s="84" t="s">
        <v>65</v>
      </c>
      <c r="AL12" s="84" t="s">
        <v>65</v>
      </c>
      <c r="AM12" s="148" t="s">
        <v>447</v>
      </c>
      <c r="AN12" s="84" t="s">
        <v>103</v>
      </c>
      <c r="AO12" s="84" t="s">
        <v>65</v>
      </c>
      <c r="AP12" s="84" t="s">
        <v>65</v>
      </c>
      <c r="AQ12" s="84" t="s">
        <v>65</v>
      </c>
      <c r="AR12" s="148" t="s">
        <v>447</v>
      </c>
      <c r="AS12" s="84" t="s">
        <v>103</v>
      </c>
      <c r="AT12" s="84" t="s">
        <v>65</v>
      </c>
      <c r="AU12" s="84" t="s">
        <v>65</v>
      </c>
      <c r="AV12" s="84" t="s">
        <v>65</v>
      </c>
      <c r="AW12" s="148" t="s">
        <v>447</v>
      </c>
      <c r="AX12" s="84" t="s">
        <v>103</v>
      </c>
      <c r="AY12" s="84" t="s">
        <v>65</v>
      </c>
      <c r="AZ12" s="84" t="s">
        <v>65</v>
      </c>
      <c r="BA12" s="84" t="s">
        <v>65</v>
      </c>
      <c r="BB12" s="148" t="s">
        <v>447</v>
      </c>
      <c r="BC12" s="84" t="s">
        <v>103</v>
      </c>
      <c r="BD12" s="84" t="s">
        <v>65</v>
      </c>
      <c r="BE12" s="84" t="s">
        <v>65</v>
      </c>
      <c r="BF12" s="84" t="s">
        <v>65</v>
      </c>
      <c r="BG12" s="139" t="s">
        <v>447</v>
      </c>
      <c r="BH12" s="84" t="s">
        <v>103</v>
      </c>
      <c r="BI12" s="84" t="s">
        <v>65</v>
      </c>
      <c r="BJ12" s="84" t="s">
        <v>65</v>
      </c>
      <c r="BK12" s="84" t="s">
        <v>65</v>
      </c>
      <c r="BL12" s="139" t="s">
        <v>447</v>
      </c>
      <c r="BM12" s="84" t="s">
        <v>65</v>
      </c>
      <c r="BN12" s="84" t="s">
        <v>65</v>
      </c>
      <c r="BO12" s="84" t="s">
        <v>65</v>
      </c>
      <c r="BP12" s="84" t="s">
        <v>65</v>
      </c>
      <c r="BQ12" s="139" t="s">
        <v>447</v>
      </c>
      <c r="BR12" s="84" t="s">
        <v>65</v>
      </c>
      <c r="BS12" s="84" t="s">
        <v>65</v>
      </c>
      <c r="BT12" s="84" t="s">
        <v>65</v>
      </c>
      <c r="BU12" s="84" t="s">
        <v>65</v>
      </c>
      <c r="BV12" s="139" t="s">
        <v>447</v>
      </c>
      <c r="BW12" s="84" t="s">
        <v>65</v>
      </c>
      <c r="BX12" s="84" t="s">
        <v>65</v>
      </c>
      <c r="BY12" s="84" t="s">
        <v>65</v>
      </c>
      <c r="BZ12" s="84" t="s">
        <v>65</v>
      </c>
      <c r="CA12" s="139" t="s">
        <v>447</v>
      </c>
      <c r="CB12" s="42"/>
      <c r="CC12" s="42"/>
      <c r="CD12" s="42"/>
      <c r="CE12" s="42"/>
      <c r="CF12" s="42"/>
      <c r="CG12" s="42"/>
      <c r="CH12" s="42"/>
    </row>
    <row r="13" spans="1:86" ht="58.5" customHeight="1" x14ac:dyDescent="0.25">
      <c r="A13" s="154"/>
      <c r="B13" s="152"/>
      <c r="C13" s="143"/>
      <c r="D13" s="49" t="s">
        <v>60</v>
      </c>
      <c r="E13" s="84" t="s">
        <v>103</v>
      </c>
      <c r="F13" s="84" t="s">
        <v>65</v>
      </c>
      <c r="G13" s="84" t="s">
        <v>65</v>
      </c>
      <c r="H13" s="84" t="s">
        <v>65</v>
      </c>
      <c r="I13" s="152"/>
      <c r="J13" s="84" t="s">
        <v>65</v>
      </c>
      <c r="K13" s="84" t="s">
        <v>65</v>
      </c>
      <c r="L13" s="84" t="s">
        <v>65</v>
      </c>
      <c r="M13" s="84" t="s">
        <v>65</v>
      </c>
      <c r="N13" s="152"/>
      <c r="O13" s="84" t="s">
        <v>103</v>
      </c>
      <c r="P13" s="84" t="s">
        <v>65</v>
      </c>
      <c r="Q13" s="84" t="s">
        <v>65</v>
      </c>
      <c r="R13" s="84" t="s">
        <v>65</v>
      </c>
      <c r="S13" s="152"/>
      <c r="T13" s="84" t="s">
        <v>103</v>
      </c>
      <c r="U13" s="84" t="s">
        <v>65</v>
      </c>
      <c r="V13" s="84" t="s">
        <v>65</v>
      </c>
      <c r="W13" s="84" t="s">
        <v>65</v>
      </c>
      <c r="X13" s="152"/>
      <c r="Y13" s="84" t="s">
        <v>103</v>
      </c>
      <c r="Z13" s="84" t="s">
        <v>65</v>
      </c>
      <c r="AA13" s="84" t="s">
        <v>65</v>
      </c>
      <c r="AB13" s="84" t="s">
        <v>65</v>
      </c>
      <c r="AC13" s="152"/>
      <c r="AD13" s="84" t="s">
        <v>103</v>
      </c>
      <c r="AE13" s="84" t="s">
        <v>65</v>
      </c>
      <c r="AF13" s="84" t="s">
        <v>65</v>
      </c>
      <c r="AG13" s="84" t="s">
        <v>65</v>
      </c>
      <c r="AH13" s="152"/>
      <c r="AI13" s="84" t="s">
        <v>103</v>
      </c>
      <c r="AJ13" s="84" t="s">
        <v>65</v>
      </c>
      <c r="AK13" s="84" t="s">
        <v>65</v>
      </c>
      <c r="AL13" s="84" t="s">
        <v>65</v>
      </c>
      <c r="AM13" s="152"/>
      <c r="AN13" s="84" t="s">
        <v>103</v>
      </c>
      <c r="AO13" s="84" t="s">
        <v>65</v>
      </c>
      <c r="AP13" s="84" t="s">
        <v>65</v>
      </c>
      <c r="AQ13" s="84" t="s">
        <v>65</v>
      </c>
      <c r="AR13" s="152"/>
      <c r="AS13" s="84" t="s">
        <v>103</v>
      </c>
      <c r="AT13" s="84" t="s">
        <v>65</v>
      </c>
      <c r="AU13" s="84" t="s">
        <v>65</v>
      </c>
      <c r="AV13" s="84" t="s">
        <v>65</v>
      </c>
      <c r="AW13" s="152"/>
      <c r="AX13" s="84" t="s">
        <v>103</v>
      </c>
      <c r="AY13" s="84" t="s">
        <v>65</v>
      </c>
      <c r="AZ13" s="84" t="s">
        <v>65</v>
      </c>
      <c r="BA13" s="84" t="s">
        <v>65</v>
      </c>
      <c r="BB13" s="152"/>
      <c r="BC13" s="84" t="s">
        <v>103</v>
      </c>
      <c r="BD13" s="84" t="s">
        <v>65</v>
      </c>
      <c r="BE13" s="84" t="s">
        <v>65</v>
      </c>
      <c r="BF13" s="84" t="s">
        <v>65</v>
      </c>
      <c r="BG13" s="140"/>
      <c r="BH13" s="84" t="s">
        <v>103</v>
      </c>
      <c r="BI13" s="84" t="s">
        <v>65</v>
      </c>
      <c r="BJ13" s="84" t="s">
        <v>65</v>
      </c>
      <c r="BK13" s="84" t="s">
        <v>65</v>
      </c>
      <c r="BL13" s="140"/>
      <c r="BM13" s="84" t="s">
        <v>65</v>
      </c>
      <c r="BN13" s="84" t="s">
        <v>65</v>
      </c>
      <c r="BO13" s="84" t="s">
        <v>65</v>
      </c>
      <c r="BP13" s="84" t="s">
        <v>65</v>
      </c>
      <c r="BQ13" s="140"/>
      <c r="BR13" s="84" t="s">
        <v>65</v>
      </c>
      <c r="BS13" s="84" t="s">
        <v>65</v>
      </c>
      <c r="BT13" s="84" t="s">
        <v>65</v>
      </c>
      <c r="BU13" s="84" t="s">
        <v>65</v>
      </c>
      <c r="BV13" s="140"/>
      <c r="BW13" s="84" t="s">
        <v>65</v>
      </c>
      <c r="BX13" s="84" t="s">
        <v>65</v>
      </c>
      <c r="BY13" s="84" t="s">
        <v>65</v>
      </c>
      <c r="BZ13" s="84" t="s">
        <v>65</v>
      </c>
      <c r="CA13" s="140"/>
      <c r="CB13" s="42"/>
      <c r="CC13" s="42"/>
      <c r="CD13" s="42"/>
      <c r="CE13" s="42"/>
      <c r="CF13" s="42"/>
      <c r="CG13" s="42"/>
      <c r="CH13" s="42"/>
    </row>
    <row r="14" spans="1:86" ht="58.5" customHeight="1" x14ac:dyDescent="0.25">
      <c r="A14" s="154"/>
      <c r="B14" s="152"/>
      <c r="C14" s="143"/>
      <c r="D14" s="49" t="s">
        <v>61</v>
      </c>
      <c r="E14" s="84" t="s">
        <v>103</v>
      </c>
      <c r="F14" s="84" t="s">
        <v>65</v>
      </c>
      <c r="G14" s="84" t="s">
        <v>65</v>
      </c>
      <c r="H14" s="84" t="s">
        <v>65</v>
      </c>
      <c r="I14" s="152"/>
      <c r="J14" s="84" t="s">
        <v>65</v>
      </c>
      <c r="K14" s="84" t="s">
        <v>65</v>
      </c>
      <c r="L14" s="84" t="s">
        <v>65</v>
      </c>
      <c r="M14" s="84" t="s">
        <v>65</v>
      </c>
      <c r="N14" s="152"/>
      <c r="O14" s="84" t="s">
        <v>103</v>
      </c>
      <c r="P14" s="84" t="s">
        <v>65</v>
      </c>
      <c r="Q14" s="84" t="s">
        <v>65</v>
      </c>
      <c r="R14" s="84" t="s">
        <v>65</v>
      </c>
      <c r="S14" s="152"/>
      <c r="T14" s="84" t="s">
        <v>103</v>
      </c>
      <c r="U14" s="84" t="s">
        <v>65</v>
      </c>
      <c r="V14" s="84" t="s">
        <v>65</v>
      </c>
      <c r="W14" s="84" t="s">
        <v>65</v>
      </c>
      <c r="X14" s="152"/>
      <c r="Y14" s="84" t="s">
        <v>103</v>
      </c>
      <c r="Z14" s="84" t="s">
        <v>65</v>
      </c>
      <c r="AA14" s="84" t="s">
        <v>65</v>
      </c>
      <c r="AB14" s="84" t="s">
        <v>65</v>
      </c>
      <c r="AC14" s="152"/>
      <c r="AD14" s="84" t="s">
        <v>103</v>
      </c>
      <c r="AE14" s="84" t="s">
        <v>65</v>
      </c>
      <c r="AF14" s="84" t="s">
        <v>65</v>
      </c>
      <c r="AG14" s="84" t="s">
        <v>65</v>
      </c>
      <c r="AH14" s="152"/>
      <c r="AI14" s="84" t="s">
        <v>103</v>
      </c>
      <c r="AJ14" s="84" t="s">
        <v>65</v>
      </c>
      <c r="AK14" s="84" t="s">
        <v>65</v>
      </c>
      <c r="AL14" s="84" t="s">
        <v>65</v>
      </c>
      <c r="AM14" s="152"/>
      <c r="AN14" s="84" t="s">
        <v>103</v>
      </c>
      <c r="AO14" s="84" t="s">
        <v>65</v>
      </c>
      <c r="AP14" s="84" t="s">
        <v>65</v>
      </c>
      <c r="AQ14" s="84" t="s">
        <v>65</v>
      </c>
      <c r="AR14" s="152"/>
      <c r="AS14" s="84" t="s">
        <v>103</v>
      </c>
      <c r="AT14" s="84" t="s">
        <v>65</v>
      </c>
      <c r="AU14" s="84" t="s">
        <v>65</v>
      </c>
      <c r="AV14" s="84" t="s">
        <v>65</v>
      </c>
      <c r="AW14" s="152"/>
      <c r="AX14" s="84" t="s">
        <v>103</v>
      </c>
      <c r="AY14" s="84" t="s">
        <v>65</v>
      </c>
      <c r="AZ14" s="84" t="s">
        <v>65</v>
      </c>
      <c r="BA14" s="84" t="s">
        <v>65</v>
      </c>
      <c r="BB14" s="152"/>
      <c r="BC14" s="84" t="s">
        <v>103</v>
      </c>
      <c r="BD14" s="84" t="s">
        <v>65</v>
      </c>
      <c r="BE14" s="84" t="s">
        <v>65</v>
      </c>
      <c r="BF14" s="84" t="s">
        <v>65</v>
      </c>
      <c r="BG14" s="140"/>
      <c r="BH14" s="84" t="s">
        <v>103</v>
      </c>
      <c r="BI14" s="84" t="s">
        <v>65</v>
      </c>
      <c r="BJ14" s="84" t="s">
        <v>65</v>
      </c>
      <c r="BK14" s="84" t="s">
        <v>65</v>
      </c>
      <c r="BL14" s="140"/>
      <c r="BM14" s="84" t="s">
        <v>65</v>
      </c>
      <c r="BN14" s="84" t="s">
        <v>65</v>
      </c>
      <c r="BO14" s="84" t="s">
        <v>65</v>
      </c>
      <c r="BP14" s="84" t="s">
        <v>65</v>
      </c>
      <c r="BQ14" s="140"/>
      <c r="BR14" s="84" t="s">
        <v>65</v>
      </c>
      <c r="BS14" s="84" t="s">
        <v>65</v>
      </c>
      <c r="BT14" s="84" t="s">
        <v>65</v>
      </c>
      <c r="BU14" s="84" t="s">
        <v>65</v>
      </c>
      <c r="BV14" s="140"/>
      <c r="BW14" s="84" t="s">
        <v>65</v>
      </c>
      <c r="BX14" s="84" t="s">
        <v>65</v>
      </c>
      <c r="BY14" s="84" t="s">
        <v>65</v>
      </c>
      <c r="BZ14" s="84" t="s">
        <v>65</v>
      </c>
      <c r="CA14" s="140"/>
      <c r="CB14" s="42"/>
      <c r="CC14" s="42"/>
      <c r="CD14" s="42"/>
      <c r="CE14" s="42"/>
      <c r="CF14" s="42"/>
      <c r="CG14" s="42"/>
      <c r="CH14" s="42"/>
    </row>
    <row r="15" spans="1:86" ht="58.5" customHeight="1" x14ac:dyDescent="0.25">
      <c r="A15" s="154"/>
      <c r="B15" s="149"/>
      <c r="C15" s="146"/>
      <c r="D15" s="50" t="s">
        <v>70</v>
      </c>
      <c r="E15" s="84" t="s">
        <v>103</v>
      </c>
      <c r="F15" s="84" t="s">
        <v>65</v>
      </c>
      <c r="G15" s="84" t="s">
        <v>65</v>
      </c>
      <c r="H15" s="84" t="s">
        <v>65</v>
      </c>
      <c r="I15" s="149"/>
      <c r="J15" s="84" t="s">
        <v>65</v>
      </c>
      <c r="K15" s="84" t="s">
        <v>65</v>
      </c>
      <c r="L15" s="84" t="s">
        <v>65</v>
      </c>
      <c r="M15" s="84" t="s">
        <v>65</v>
      </c>
      <c r="N15" s="149"/>
      <c r="O15" s="84" t="s">
        <v>103</v>
      </c>
      <c r="P15" s="84" t="s">
        <v>65</v>
      </c>
      <c r="Q15" s="84" t="s">
        <v>65</v>
      </c>
      <c r="R15" s="84" t="s">
        <v>65</v>
      </c>
      <c r="S15" s="149"/>
      <c r="T15" s="84" t="s">
        <v>103</v>
      </c>
      <c r="U15" s="84" t="s">
        <v>65</v>
      </c>
      <c r="V15" s="84" t="s">
        <v>65</v>
      </c>
      <c r="W15" s="84" t="s">
        <v>65</v>
      </c>
      <c r="X15" s="149"/>
      <c r="Y15" s="84" t="s">
        <v>103</v>
      </c>
      <c r="Z15" s="84" t="s">
        <v>65</v>
      </c>
      <c r="AA15" s="84" t="s">
        <v>65</v>
      </c>
      <c r="AB15" s="84" t="s">
        <v>65</v>
      </c>
      <c r="AC15" s="149"/>
      <c r="AD15" s="84" t="s">
        <v>103</v>
      </c>
      <c r="AE15" s="84" t="s">
        <v>65</v>
      </c>
      <c r="AF15" s="84" t="s">
        <v>65</v>
      </c>
      <c r="AG15" s="84" t="s">
        <v>65</v>
      </c>
      <c r="AH15" s="149"/>
      <c r="AI15" s="84" t="s">
        <v>103</v>
      </c>
      <c r="AJ15" s="84" t="s">
        <v>65</v>
      </c>
      <c r="AK15" s="84" t="s">
        <v>65</v>
      </c>
      <c r="AL15" s="84" t="s">
        <v>65</v>
      </c>
      <c r="AM15" s="149"/>
      <c r="AN15" s="84" t="s">
        <v>103</v>
      </c>
      <c r="AO15" s="84" t="s">
        <v>65</v>
      </c>
      <c r="AP15" s="84" t="s">
        <v>65</v>
      </c>
      <c r="AQ15" s="84" t="s">
        <v>65</v>
      </c>
      <c r="AR15" s="149"/>
      <c r="AS15" s="84" t="s">
        <v>103</v>
      </c>
      <c r="AT15" s="84" t="s">
        <v>65</v>
      </c>
      <c r="AU15" s="84" t="s">
        <v>65</v>
      </c>
      <c r="AV15" s="84" t="s">
        <v>65</v>
      </c>
      <c r="AW15" s="149"/>
      <c r="AX15" s="84" t="s">
        <v>103</v>
      </c>
      <c r="AY15" s="84" t="s">
        <v>65</v>
      </c>
      <c r="AZ15" s="84" t="s">
        <v>65</v>
      </c>
      <c r="BA15" s="84" t="s">
        <v>65</v>
      </c>
      <c r="BB15" s="149"/>
      <c r="BC15" s="84" t="s">
        <v>103</v>
      </c>
      <c r="BD15" s="84" t="s">
        <v>65</v>
      </c>
      <c r="BE15" s="84" t="s">
        <v>65</v>
      </c>
      <c r="BF15" s="84" t="s">
        <v>65</v>
      </c>
      <c r="BG15" s="141"/>
      <c r="BH15" s="84" t="s">
        <v>103</v>
      </c>
      <c r="BI15" s="84" t="s">
        <v>65</v>
      </c>
      <c r="BJ15" s="84" t="s">
        <v>65</v>
      </c>
      <c r="BK15" s="84" t="s">
        <v>65</v>
      </c>
      <c r="BL15" s="141"/>
      <c r="BM15" s="84" t="s">
        <v>65</v>
      </c>
      <c r="BN15" s="84" t="s">
        <v>65</v>
      </c>
      <c r="BO15" s="84" t="s">
        <v>65</v>
      </c>
      <c r="BP15" s="84" t="s">
        <v>65</v>
      </c>
      <c r="BQ15" s="141"/>
      <c r="BR15" s="84" t="s">
        <v>65</v>
      </c>
      <c r="BS15" s="84" t="s">
        <v>65</v>
      </c>
      <c r="BT15" s="84" t="s">
        <v>65</v>
      </c>
      <c r="BU15" s="84" t="s">
        <v>65</v>
      </c>
      <c r="BV15" s="141"/>
      <c r="BW15" s="84" t="s">
        <v>65</v>
      </c>
      <c r="BX15" s="84" t="s">
        <v>65</v>
      </c>
      <c r="BY15" s="84" t="s">
        <v>65</v>
      </c>
      <c r="BZ15" s="84" t="s">
        <v>65</v>
      </c>
      <c r="CA15" s="141"/>
      <c r="CB15" s="42"/>
      <c r="CC15" s="42"/>
      <c r="CD15" s="42"/>
      <c r="CE15" s="42"/>
      <c r="CF15" s="42"/>
      <c r="CG15" s="42"/>
      <c r="CH15" s="42"/>
    </row>
    <row r="16" spans="1:86" ht="58.5" customHeight="1" x14ac:dyDescent="0.25">
      <c r="A16" s="154"/>
      <c r="B16" s="148" t="s">
        <v>448</v>
      </c>
      <c r="C16" s="148" t="s">
        <v>215</v>
      </c>
      <c r="D16" s="65" t="s">
        <v>59</v>
      </c>
      <c r="E16" s="84" t="s">
        <v>103</v>
      </c>
      <c r="F16" s="84" t="s">
        <v>102</v>
      </c>
      <c r="G16" s="84" t="s">
        <v>102</v>
      </c>
      <c r="H16" s="84" t="s">
        <v>102</v>
      </c>
      <c r="I16" s="139" t="s">
        <v>449</v>
      </c>
      <c r="J16" s="84" t="s">
        <v>103</v>
      </c>
      <c r="K16" s="84" t="s">
        <v>102</v>
      </c>
      <c r="L16" s="84" t="s">
        <v>102</v>
      </c>
      <c r="M16" s="84" t="s">
        <v>102</v>
      </c>
      <c r="N16" s="139" t="s">
        <v>450</v>
      </c>
      <c r="O16" s="84" t="s">
        <v>103</v>
      </c>
      <c r="P16" s="84" t="s">
        <v>102</v>
      </c>
      <c r="Q16" s="84" t="s">
        <v>102</v>
      </c>
      <c r="R16" s="84" t="s">
        <v>102</v>
      </c>
      <c r="S16" s="139" t="s">
        <v>451</v>
      </c>
      <c r="T16" s="84" t="s">
        <v>103</v>
      </c>
      <c r="U16" s="84" t="s">
        <v>102</v>
      </c>
      <c r="V16" s="84" t="s">
        <v>102</v>
      </c>
      <c r="W16" s="84" t="s">
        <v>102</v>
      </c>
      <c r="X16" s="139" t="s">
        <v>452</v>
      </c>
      <c r="Y16" s="84" t="s">
        <v>103</v>
      </c>
      <c r="Z16" s="84" t="s">
        <v>102</v>
      </c>
      <c r="AA16" s="84" t="s">
        <v>102</v>
      </c>
      <c r="AB16" s="84" t="s">
        <v>102</v>
      </c>
      <c r="AC16" s="139" t="s">
        <v>453</v>
      </c>
      <c r="AD16" s="84" t="s">
        <v>103</v>
      </c>
      <c r="AE16" s="84" t="s">
        <v>103</v>
      </c>
      <c r="AF16" s="84" t="s">
        <v>102</v>
      </c>
      <c r="AG16" s="84" t="s">
        <v>102</v>
      </c>
      <c r="AH16" s="139" t="s">
        <v>454</v>
      </c>
      <c r="AI16" s="84" t="s">
        <v>103</v>
      </c>
      <c r="AJ16" s="84" t="s">
        <v>102</v>
      </c>
      <c r="AK16" s="84" t="s">
        <v>102</v>
      </c>
      <c r="AL16" s="84" t="s">
        <v>102</v>
      </c>
      <c r="AM16" s="139" t="s">
        <v>455</v>
      </c>
      <c r="AN16" s="84" t="s">
        <v>103</v>
      </c>
      <c r="AO16" s="84" t="s">
        <v>103</v>
      </c>
      <c r="AP16" s="84" t="s">
        <v>103</v>
      </c>
      <c r="AQ16" s="84" t="s">
        <v>103</v>
      </c>
      <c r="AR16" s="139" t="s">
        <v>456</v>
      </c>
      <c r="AS16" s="84" t="s">
        <v>103</v>
      </c>
      <c r="AT16" s="84" t="s">
        <v>102</v>
      </c>
      <c r="AU16" s="84" t="s">
        <v>102</v>
      </c>
      <c r="AV16" s="84" t="s">
        <v>102</v>
      </c>
      <c r="AW16" s="139" t="s">
        <v>457</v>
      </c>
      <c r="AX16" s="84" t="s">
        <v>103</v>
      </c>
      <c r="AY16" s="84" t="s">
        <v>102</v>
      </c>
      <c r="AZ16" s="84" t="s">
        <v>102</v>
      </c>
      <c r="BA16" s="84" t="s">
        <v>102</v>
      </c>
      <c r="BB16" s="139" t="s">
        <v>458</v>
      </c>
      <c r="BC16" s="84" t="s">
        <v>103</v>
      </c>
      <c r="BD16" s="84" t="s">
        <v>102</v>
      </c>
      <c r="BE16" s="84" t="s">
        <v>102</v>
      </c>
      <c r="BF16" s="84" t="s">
        <v>102</v>
      </c>
      <c r="BG16" s="139" t="s">
        <v>459</v>
      </c>
      <c r="BH16" s="84" t="s">
        <v>103</v>
      </c>
      <c r="BI16" s="84" t="s">
        <v>102</v>
      </c>
      <c r="BJ16" s="84" t="s">
        <v>102</v>
      </c>
      <c r="BK16" s="84" t="s">
        <v>102</v>
      </c>
      <c r="BL16" s="139" t="s">
        <v>460</v>
      </c>
      <c r="BM16" s="84" t="s">
        <v>103</v>
      </c>
      <c r="BN16" s="84" t="s">
        <v>102</v>
      </c>
      <c r="BO16" s="84" t="s">
        <v>102</v>
      </c>
      <c r="BP16" s="84" t="s">
        <v>102</v>
      </c>
      <c r="BQ16" s="139" t="s">
        <v>709</v>
      </c>
      <c r="BR16" s="84" t="s">
        <v>65</v>
      </c>
      <c r="BS16" s="84" t="s">
        <v>65</v>
      </c>
      <c r="BT16" s="84" t="s">
        <v>65</v>
      </c>
      <c r="BU16" s="84" t="s">
        <v>65</v>
      </c>
      <c r="BV16" s="139" t="s">
        <v>461</v>
      </c>
      <c r="BW16" s="84" t="s">
        <v>103</v>
      </c>
      <c r="BX16" s="84" t="s">
        <v>102</v>
      </c>
      <c r="BY16" s="84" t="s">
        <v>102</v>
      </c>
      <c r="BZ16" s="84" t="s">
        <v>102</v>
      </c>
      <c r="CA16" s="139" t="s">
        <v>585</v>
      </c>
      <c r="CB16" s="42"/>
      <c r="CC16" s="42"/>
      <c r="CD16" s="42"/>
      <c r="CE16" s="42"/>
      <c r="CF16" s="42"/>
      <c r="CG16" s="42"/>
      <c r="CH16" s="42"/>
    </row>
    <row r="17" spans="1:86" ht="58.5" customHeight="1" x14ac:dyDescent="0.25">
      <c r="A17" s="154"/>
      <c r="B17" s="152"/>
      <c r="C17" s="152"/>
      <c r="D17" s="65" t="s">
        <v>60</v>
      </c>
      <c r="E17" s="84" t="s">
        <v>103</v>
      </c>
      <c r="F17" s="84" t="s">
        <v>102</v>
      </c>
      <c r="G17" s="84" t="s">
        <v>102</v>
      </c>
      <c r="H17" s="84" t="s">
        <v>102</v>
      </c>
      <c r="I17" s="140"/>
      <c r="J17" s="84" t="s">
        <v>103</v>
      </c>
      <c r="K17" s="84" t="s">
        <v>102</v>
      </c>
      <c r="L17" s="84" t="s">
        <v>102</v>
      </c>
      <c r="M17" s="84" t="s">
        <v>102</v>
      </c>
      <c r="N17" s="140"/>
      <c r="O17" s="84" t="s">
        <v>103</v>
      </c>
      <c r="P17" s="84" t="s">
        <v>102</v>
      </c>
      <c r="Q17" s="84" t="s">
        <v>102</v>
      </c>
      <c r="R17" s="84" t="s">
        <v>102</v>
      </c>
      <c r="S17" s="140"/>
      <c r="T17" s="84" t="s">
        <v>103</v>
      </c>
      <c r="U17" s="84" t="s">
        <v>102</v>
      </c>
      <c r="V17" s="84" t="s">
        <v>102</v>
      </c>
      <c r="W17" s="84" t="s">
        <v>102</v>
      </c>
      <c r="X17" s="140"/>
      <c r="Y17" s="84" t="s">
        <v>103</v>
      </c>
      <c r="Z17" s="84" t="s">
        <v>102</v>
      </c>
      <c r="AA17" s="84" t="s">
        <v>102</v>
      </c>
      <c r="AB17" s="84" t="s">
        <v>102</v>
      </c>
      <c r="AC17" s="140"/>
      <c r="AD17" s="84" t="s">
        <v>103</v>
      </c>
      <c r="AE17" s="84" t="s">
        <v>103</v>
      </c>
      <c r="AF17" s="84" t="s">
        <v>102</v>
      </c>
      <c r="AG17" s="84" t="s">
        <v>102</v>
      </c>
      <c r="AH17" s="140"/>
      <c r="AI17" s="84" t="s">
        <v>103</v>
      </c>
      <c r="AJ17" s="84" t="s">
        <v>102</v>
      </c>
      <c r="AK17" s="84" t="s">
        <v>102</v>
      </c>
      <c r="AL17" s="84" t="s">
        <v>102</v>
      </c>
      <c r="AM17" s="140"/>
      <c r="AN17" s="84" t="s">
        <v>103</v>
      </c>
      <c r="AO17" s="84" t="s">
        <v>103</v>
      </c>
      <c r="AP17" s="84" t="s">
        <v>103</v>
      </c>
      <c r="AQ17" s="84" t="s">
        <v>103</v>
      </c>
      <c r="AR17" s="140"/>
      <c r="AS17" s="84" t="s">
        <v>103</v>
      </c>
      <c r="AT17" s="84" t="s">
        <v>102</v>
      </c>
      <c r="AU17" s="84" t="s">
        <v>102</v>
      </c>
      <c r="AV17" s="84" t="s">
        <v>102</v>
      </c>
      <c r="AW17" s="140"/>
      <c r="AX17" s="84" t="s">
        <v>103</v>
      </c>
      <c r="AY17" s="84" t="s">
        <v>102</v>
      </c>
      <c r="AZ17" s="84" t="s">
        <v>102</v>
      </c>
      <c r="BA17" s="84" t="s">
        <v>102</v>
      </c>
      <c r="BB17" s="140"/>
      <c r="BC17" s="84" t="s">
        <v>103</v>
      </c>
      <c r="BD17" s="84" t="s">
        <v>102</v>
      </c>
      <c r="BE17" s="84" t="s">
        <v>102</v>
      </c>
      <c r="BF17" s="84" t="s">
        <v>102</v>
      </c>
      <c r="BG17" s="140"/>
      <c r="BH17" s="84" t="s">
        <v>103</v>
      </c>
      <c r="BI17" s="84" t="s">
        <v>102</v>
      </c>
      <c r="BJ17" s="84" t="s">
        <v>102</v>
      </c>
      <c r="BK17" s="84" t="s">
        <v>102</v>
      </c>
      <c r="BL17" s="140"/>
      <c r="BM17" s="84" t="s">
        <v>103</v>
      </c>
      <c r="BN17" s="84" t="s">
        <v>102</v>
      </c>
      <c r="BO17" s="84" t="s">
        <v>102</v>
      </c>
      <c r="BP17" s="84" t="s">
        <v>102</v>
      </c>
      <c r="BQ17" s="140"/>
      <c r="BR17" s="84" t="s">
        <v>65</v>
      </c>
      <c r="BS17" s="84" t="s">
        <v>65</v>
      </c>
      <c r="BT17" s="84" t="s">
        <v>65</v>
      </c>
      <c r="BU17" s="84" t="s">
        <v>65</v>
      </c>
      <c r="BV17" s="140"/>
      <c r="BW17" s="84" t="s">
        <v>103</v>
      </c>
      <c r="BX17" s="84" t="s">
        <v>102</v>
      </c>
      <c r="BY17" s="84" t="s">
        <v>102</v>
      </c>
      <c r="BZ17" s="84" t="s">
        <v>102</v>
      </c>
      <c r="CA17" s="140"/>
      <c r="CB17" s="42"/>
      <c r="CC17" s="42"/>
      <c r="CD17" s="42"/>
      <c r="CE17" s="42"/>
      <c r="CF17" s="42"/>
      <c r="CG17" s="42"/>
      <c r="CH17" s="42"/>
    </row>
    <row r="18" spans="1:86" ht="58.5" customHeight="1" x14ac:dyDescent="0.25">
      <c r="A18" s="154"/>
      <c r="B18" s="152"/>
      <c r="C18" s="152"/>
      <c r="D18" s="65" t="s">
        <v>73</v>
      </c>
      <c r="E18" s="84" t="s">
        <v>103</v>
      </c>
      <c r="F18" s="84" t="s">
        <v>102</v>
      </c>
      <c r="G18" s="84" t="s">
        <v>102</v>
      </c>
      <c r="H18" s="84" t="s">
        <v>102</v>
      </c>
      <c r="I18" s="140"/>
      <c r="J18" s="84" t="s">
        <v>103</v>
      </c>
      <c r="K18" s="84" t="s">
        <v>102</v>
      </c>
      <c r="L18" s="84" t="s">
        <v>102</v>
      </c>
      <c r="M18" s="84" t="s">
        <v>102</v>
      </c>
      <c r="N18" s="140"/>
      <c r="O18" s="84" t="s">
        <v>103</v>
      </c>
      <c r="P18" s="84" t="s">
        <v>102</v>
      </c>
      <c r="Q18" s="84" t="s">
        <v>102</v>
      </c>
      <c r="R18" s="84" t="s">
        <v>102</v>
      </c>
      <c r="S18" s="140"/>
      <c r="T18" s="84" t="s">
        <v>103</v>
      </c>
      <c r="U18" s="84" t="s">
        <v>102</v>
      </c>
      <c r="V18" s="84" t="s">
        <v>102</v>
      </c>
      <c r="W18" s="84" t="s">
        <v>102</v>
      </c>
      <c r="X18" s="140"/>
      <c r="Y18" s="84" t="s">
        <v>103</v>
      </c>
      <c r="Z18" s="84" t="s">
        <v>102</v>
      </c>
      <c r="AA18" s="84" t="s">
        <v>102</v>
      </c>
      <c r="AB18" s="84" t="s">
        <v>102</v>
      </c>
      <c r="AC18" s="140"/>
      <c r="AD18" s="84" t="s">
        <v>103</v>
      </c>
      <c r="AE18" s="84" t="s">
        <v>102</v>
      </c>
      <c r="AF18" s="84" t="s">
        <v>102</v>
      </c>
      <c r="AG18" s="84" t="s">
        <v>102</v>
      </c>
      <c r="AH18" s="140"/>
      <c r="AI18" s="84" t="s">
        <v>103</v>
      </c>
      <c r="AJ18" s="84" t="s">
        <v>102</v>
      </c>
      <c r="AK18" s="84" t="s">
        <v>102</v>
      </c>
      <c r="AL18" s="84" t="s">
        <v>102</v>
      </c>
      <c r="AM18" s="140"/>
      <c r="AN18" s="84" t="s">
        <v>103</v>
      </c>
      <c r="AO18" s="84" t="s">
        <v>102</v>
      </c>
      <c r="AP18" s="84" t="s">
        <v>102</v>
      </c>
      <c r="AQ18" s="84" t="s">
        <v>102</v>
      </c>
      <c r="AR18" s="140"/>
      <c r="AS18" s="84" t="s">
        <v>103</v>
      </c>
      <c r="AT18" s="84" t="s">
        <v>102</v>
      </c>
      <c r="AU18" s="84" t="s">
        <v>102</v>
      </c>
      <c r="AV18" s="84" t="s">
        <v>102</v>
      </c>
      <c r="AW18" s="140"/>
      <c r="AX18" s="84" t="s">
        <v>103</v>
      </c>
      <c r="AY18" s="84" t="s">
        <v>102</v>
      </c>
      <c r="AZ18" s="84" t="s">
        <v>102</v>
      </c>
      <c r="BA18" s="84" t="s">
        <v>102</v>
      </c>
      <c r="BB18" s="140"/>
      <c r="BC18" s="84" t="s">
        <v>103</v>
      </c>
      <c r="BD18" s="84" t="s">
        <v>102</v>
      </c>
      <c r="BE18" s="84" t="s">
        <v>102</v>
      </c>
      <c r="BF18" s="84" t="s">
        <v>102</v>
      </c>
      <c r="BG18" s="140"/>
      <c r="BH18" s="84" t="s">
        <v>103</v>
      </c>
      <c r="BI18" s="84" t="s">
        <v>102</v>
      </c>
      <c r="BJ18" s="84" t="s">
        <v>102</v>
      </c>
      <c r="BK18" s="84" t="s">
        <v>102</v>
      </c>
      <c r="BL18" s="140"/>
      <c r="BM18" s="84" t="s">
        <v>103</v>
      </c>
      <c r="BN18" s="84" t="s">
        <v>102</v>
      </c>
      <c r="BO18" s="84" t="s">
        <v>102</v>
      </c>
      <c r="BP18" s="84" t="s">
        <v>102</v>
      </c>
      <c r="BQ18" s="140"/>
      <c r="BR18" s="84" t="s">
        <v>65</v>
      </c>
      <c r="BS18" s="84" t="s">
        <v>65</v>
      </c>
      <c r="BT18" s="84" t="s">
        <v>65</v>
      </c>
      <c r="BU18" s="84" t="s">
        <v>65</v>
      </c>
      <c r="BV18" s="140"/>
      <c r="BW18" s="84" t="s">
        <v>103</v>
      </c>
      <c r="BX18" s="84" t="s">
        <v>102</v>
      </c>
      <c r="BY18" s="84" t="s">
        <v>102</v>
      </c>
      <c r="BZ18" s="84" t="s">
        <v>102</v>
      </c>
      <c r="CA18" s="140"/>
      <c r="CB18" s="42"/>
      <c r="CC18" s="42"/>
      <c r="CD18" s="42"/>
      <c r="CE18" s="42"/>
      <c r="CF18" s="42"/>
      <c r="CG18" s="42"/>
      <c r="CH18" s="42"/>
    </row>
    <row r="19" spans="1:86" ht="58.5" customHeight="1" x14ac:dyDescent="0.25">
      <c r="A19" s="154"/>
      <c r="B19" s="149"/>
      <c r="C19" s="149"/>
      <c r="D19" s="65" t="s">
        <v>74</v>
      </c>
      <c r="E19" s="84" t="s">
        <v>103</v>
      </c>
      <c r="F19" s="84" t="s">
        <v>102</v>
      </c>
      <c r="G19" s="84" t="s">
        <v>102</v>
      </c>
      <c r="H19" s="84" t="s">
        <v>102</v>
      </c>
      <c r="I19" s="141"/>
      <c r="J19" s="84" t="s">
        <v>103</v>
      </c>
      <c r="K19" s="84" t="s">
        <v>102</v>
      </c>
      <c r="L19" s="84" t="s">
        <v>102</v>
      </c>
      <c r="M19" s="84" t="s">
        <v>102</v>
      </c>
      <c r="N19" s="141"/>
      <c r="O19" s="84" t="s">
        <v>103</v>
      </c>
      <c r="P19" s="84" t="s">
        <v>102</v>
      </c>
      <c r="Q19" s="84" t="s">
        <v>102</v>
      </c>
      <c r="R19" s="84" t="s">
        <v>102</v>
      </c>
      <c r="S19" s="141"/>
      <c r="T19" s="84" t="s">
        <v>103</v>
      </c>
      <c r="U19" s="84" t="s">
        <v>102</v>
      </c>
      <c r="V19" s="84" t="s">
        <v>102</v>
      </c>
      <c r="W19" s="84" t="s">
        <v>102</v>
      </c>
      <c r="X19" s="141"/>
      <c r="Y19" s="84" t="s">
        <v>103</v>
      </c>
      <c r="Z19" s="84" t="s">
        <v>102</v>
      </c>
      <c r="AA19" s="84" t="s">
        <v>102</v>
      </c>
      <c r="AB19" s="84" t="s">
        <v>102</v>
      </c>
      <c r="AC19" s="141"/>
      <c r="AD19" s="84" t="s">
        <v>103</v>
      </c>
      <c r="AE19" s="84" t="s">
        <v>102</v>
      </c>
      <c r="AF19" s="84" t="s">
        <v>102</v>
      </c>
      <c r="AG19" s="84" t="s">
        <v>102</v>
      </c>
      <c r="AH19" s="141"/>
      <c r="AI19" s="84" t="s">
        <v>103</v>
      </c>
      <c r="AJ19" s="84" t="s">
        <v>102</v>
      </c>
      <c r="AK19" s="84" t="s">
        <v>102</v>
      </c>
      <c r="AL19" s="84" t="s">
        <v>102</v>
      </c>
      <c r="AM19" s="141"/>
      <c r="AN19" s="84" t="s">
        <v>103</v>
      </c>
      <c r="AO19" s="84" t="s">
        <v>102</v>
      </c>
      <c r="AP19" s="84" t="s">
        <v>102</v>
      </c>
      <c r="AQ19" s="84" t="s">
        <v>102</v>
      </c>
      <c r="AR19" s="141"/>
      <c r="AS19" s="84" t="s">
        <v>103</v>
      </c>
      <c r="AT19" s="84" t="s">
        <v>102</v>
      </c>
      <c r="AU19" s="84" t="s">
        <v>102</v>
      </c>
      <c r="AV19" s="84" t="s">
        <v>102</v>
      </c>
      <c r="AW19" s="141"/>
      <c r="AX19" s="84" t="s">
        <v>103</v>
      </c>
      <c r="AY19" s="84" t="s">
        <v>102</v>
      </c>
      <c r="AZ19" s="84" t="s">
        <v>102</v>
      </c>
      <c r="BA19" s="84" t="s">
        <v>102</v>
      </c>
      <c r="BB19" s="141"/>
      <c r="BC19" s="84" t="s">
        <v>103</v>
      </c>
      <c r="BD19" s="84" t="s">
        <v>102</v>
      </c>
      <c r="BE19" s="84" t="s">
        <v>102</v>
      </c>
      <c r="BF19" s="84" t="s">
        <v>102</v>
      </c>
      <c r="BG19" s="141"/>
      <c r="BH19" s="84" t="s">
        <v>103</v>
      </c>
      <c r="BI19" s="84" t="s">
        <v>102</v>
      </c>
      <c r="BJ19" s="84" t="s">
        <v>102</v>
      </c>
      <c r="BK19" s="84" t="s">
        <v>102</v>
      </c>
      <c r="BL19" s="141"/>
      <c r="BM19" s="84" t="s">
        <v>103</v>
      </c>
      <c r="BN19" s="84" t="s">
        <v>102</v>
      </c>
      <c r="BO19" s="84" t="s">
        <v>102</v>
      </c>
      <c r="BP19" s="84" t="s">
        <v>102</v>
      </c>
      <c r="BQ19" s="141"/>
      <c r="BR19" s="84" t="s">
        <v>65</v>
      </c>
      <c r="BS19" s="84" t="s">
        <v>65</v>
      </c>
      <c r="BT19" s="84" t="s">
        <v>65</v>
      </c>
      <c r="BU19" s="84" t="s">
        <v>65</v>
      </c>
      <c r="BV19" s="141"/>
      <c r="BW19" s="84" t="s">
        <v>103</v>
      </c>
      <c r="BX19" s="84" t="s">
        <v>102</v>
      </c>
      <c r="BY19" s="84" t="s">
        <v>102</v>
      </c>
      <c r="BZ19" s="84" t="s">
        <v>102</v>
      </c>
      <c r="CA19" s="141"/>
      <c r="CB19" s="42"/>
      <c r="CC19" s="42"/>
      <c r="CD19" s="42"/>
      <c r="CE19" s="42"/>
      <c r="CF19" s="42"/>
      <c r="CG19" s="42"/>
      <c r="CH19" s="42"/>
    </row>
    <row r="20" spans="1:86" ht="58.5" customHeight="1" x14ac:dyDescent="0.25">
      <c r="A20" s="154"/>
      <c r="B20" s="139" t="s">
        <v>462</v>
      </c>
      <c r="C20" s="142" t="s">
        <v>159</v>
      </c>
      <c r="D20" s="65" t="s">
        <v>74</v>
      </c>
      <c r="E20" s="84" t="s">
        <v>103</v>
      </c>
      <c r="F20" s="84" t="s">
        <v>102</v>
      </c>
      <c r="G20" s="84" t="s">
        <v>102</v>
      </c>
      <c r="H20" s="84" t="s">
        <v>102</v>
      </c>
      <c r="I20" s="139" t="s">
        <v>463</v>
      </c>
      <c r="J20" s="84" t="s">
        <v>103</v>
      </c>
      <c r="K20" s="84" t="s">
        <v>102</v>
      </c>
      <c r="L20" s="84" t="s">
        <v>102</v>
      </c>
      <c r="M20" s="84" t="s">
        <v>102</v>
      </c>
      <c r="N20" s="139" t="s">
        <v>464</v>
      </c>
      <c r="O20" s="84" t="s">
        <v>103</v>
      </c>
      <c r="P20" s="84" t="s">
        <v>102</v>
      </c>
      <c r="Q20" s="84" t="s">
        <v>102</v>
      </c>
      <c r="R20" s="84" t="s">
        <v>102</v>
      </c>
      <c r="S20" s="139" t="s">
        <v>465</v>
      </c>
      <c r="T20" s="84" t="s">
        <v>103</v>
      </c>
      <c r="U20" s="84" t="s">
        <v>102</v>
      </c>
      <c r="V20" s="84" t="s">
        <v>102</v>
      </c>
      <c r="W20" s="84" t="s">
        <v>102</v>
      </c>
      <c r="X20" s="139" t="s">
        <v>466</v>
      </c>
      <c r="Y20" s="84" t="s">
        <v>103</v>
      </c>
      <c r="Z20" s="84" t="s">
        <v>102</v>
      </c>
      <c r="AA20" s="84" t="s">
        <v>102</v>
      </c>
      <c r="AB20" s="84" t="s">
        <v>102</v>
      </c>
      <c r="AC20" s="139" t="s">
        <v>467</v>
      </c>
      <c r="AD20" s="84" t="s">
        <v>103</v>
      </c>
      <c r="AE20" s="84" t="s">
        <v>102</v>
      </c>
      <c r="AF20" s="84" t="s">
        <v>102</v>
      </c>
      <c r="AG20" s="84" t="s">
        <v>102</v>
      </c>
      <c r="AH20" s="139" t="s">
        <v>468</v>
      </c>
      <c r="AI20" s="84" t="s">
        <v>103</v>
      </c>
      <c r="AJ20" s="84" t="s">
        <v>102</v>
      </c>
      <c r="AK20" s="84" t="s">
        <v>102</v>
      </c>
      <c r="AL20" s="84" t="s">
        <v>102</v>
      </c>
      <c r="AM20" s="139" t="s">
        <v>469</v>
      </c>
      <c r="AN20" s="84" t="s">
        <v>103</v>
      </c>
      <c r="AO20" s="84" t="s">
        <v>102</v>
      </c>
      <c r="AP20" s="84" t="s">
        <v>102</v>
      </c>
      <c r="AQ20" s="84" t="s">
        <v>102</v>
      </c>
      <c r="AR20" s="139" t="s">
        <v>470</v>
      </c>
      <c r="AS20" s="84" t="s">
        <v>103</v>
      </c>
      <c r="AT20" s="84" t="s">
        <v>102</v>
      </c>
      <c r="AU20" s="84" t="s">
        <v>102</v>
      </c>
      <c r="AV20" s="84" t="s">
        <v>102</v>
      </c>
      <c r="AW20" s="139" t="s">
        <v>471</v>
      </c>
      <c r="AX20" s="84" t="s">
        <v>103</v>
      </c>
      <c r="AY20" s="84" t="s">
        <v>102</v>
      </c>
      <c r="AZ20" s="84" t="s">
        <v>102</v>
      </c>
      <c r="BA20" s="84" t="s">
        <v>102</v>
      </c>
      <c r="BB20" s="139" t="s">
        <v>472</v>
      </c>
      <c r="BC20" s="84" t="s">
        <v>103</v>
      </c>
      <c r="BD20" s="84" t="s">
        <v>102</v>
      </c>
      <c r="BE20" s="84" t="s">
        <v>102</v>
      </c>
      <c r="BF20" s="84" t="s">
        <v>102</v>
      </c>
      <c r="BG20" s="139" t="s">
        <v>473</v>
      </c>
      <c r="BH20" s="84" t="s">
        <v>103</v>
      </c>
      <c r="BI20" s="84" t="s">
        <v>102</v>
      </c>
      <c r="BJ20" s="84" t="s">
        <v>102</v>
      </c>
      <c r="BK20" s="84" t="s">
        <v>102</v>
      </c>
      <c r="BL20" s="139" t="s">
        <v>474</v>
      </c>
      <c r="BM20" s="84" t="s">
        <v>103</v>
      </c>
      <c r="BN20" s="84" t="s">
        <v>102</v>
      </c>
      <c r="BO20" s="84" t="s">
        <v>102</v>
      </c>
      <c r="BP20" s="84" t="s">
        <v>102</v>
      </c>
      <c r="BQ20" s="139" t="s">
        <v>586</v>
      </c>
      <c r="BR20" s="84" t="s">
        <v>65</v>
      </c>
      <c r="BS20" s="84" t="s">
        <v>65</v>
      </c>
      <c r="BT20" s="84" t="s">
        <v>65</v>
      </c>
      <c r="BU20" s="84" t="s">
        <v>65</v>
      </c>
      <c r="BV20" s="139" t="s">
        <v>475</v>
      </c>
      <c r="BW20" s="84" t="s">
        <v>103</v>
      </c>
      <c r="BX20" s="84" t="s">
        <v>102</v>
      </c>
      <c r="BY20" s="84" t="s">
        <v>102</v>
      </c>
      <c r="BZ20" s="84" t="s">
        <v>102</v>
      </c>
      <c r="CA20" s="139" t="s">
        <v>587</v>
      </c>
      <c r="CB20" s="42"/>
      <c r="CC20" s="42"/>
      <c r="CD20" s="42"/>
      <c r="CE20" s="42"/>
      <c r="CF20" s="42"/>
      <c r="CG20" s="42"/>
      <c r="CH20" s="42"/>
    </row>
    <row r="21" spans="1:86" ht="58.5" customHeight="1" x14ac:dyDescent="0.25">
      <c r="A21" s="154"/>
      <c r="B21" s="140"/>
      <c r="C21" s="143"/>
      <c r="D21" s="65" t="s">
        <v>76</v>
      </c>
      <c r="E21" s="84" t="s">
        <v>103</v>
      </c>
      <c r="F21" s="84" t="s">
        <v>102</v>
      </c>
      <c r="G21" s="84" t="s">
        <v>102</v>
      </c>
      <c r="H21" s="84" t="s">
        <v>102</v>
      </c>
      <c r="I21" s="140"/>
      <c r="J21" s="84" t="s">
        <v>103</v>
      </c>
      <c r="K21" s="84" t="s">
        <v>102</v>
      </c>
      <c r="L21" s="84" t="s">
        <v>102</v>
      </c>
      <c r="M21" s="84" t="s">
        <v>102</v>
      </c>
      <c r="N21" s="140"/>
      <c r="O21" s="84" t="s">
        <v>103</v>
      </c>
      <c r="P21" s="84" t="s">
        <v>102</v>
      </c>
      <c r="Q21" s="84" t="s">
        <v>102</v>
      </c>
      <c r="R21" s="84" t="s">
        <v>102</v>
      </c>
      <c r="S21" s="140"/>
      <c r="T21" s="84" t="s">
        <v>103</v>
      </c>
      <c r="U21" s="84" t="s">
        <v>102</v>
      </c>
      <c r="V21" s="84" t="s">
        <v>102</v>
      </c>
      <c r="W21" s="84" t="s">
        <v>102</v>
      </c>
      <c r="X21" s="140"/>
      <c r="Y21" s="84" t="s">
        <v>103</v>
      </c>
      <c r="Z21" s="84" t="s">
        <v>102</v>
      </c>
      <c r="AA21" s="84" t="s">
        <v>102</v>
      </c>
      <c r="AB21" s="84" t="s">
        <v>102</v>
      </c>
      <c r="AC21" s="140"/>
      <c r="AD21" s="84" t="s">
        <v>103</v>
      </c>
      <c r="AE21" s="84" t="s">
        <v>102</v>
      </c>
      <c r="AF21" s="84" t="s">
        <v>102</v>
      </c>
      <c r="AG21" s="84" t="s">
        <v>102</v>
      </c>
      <c r="AH21" s="140"/>
      <c r="AI21" s="84" t="s">
        <v>103</v>
      </c>
      <c r="AJ21" s="84" t="s">
        <v>102</v>
      </c>
      <c r="AK21" s="84" t="s">
        <v>102</v>
      </c>
      <c r="AL21" s="84" t="s">
        <v>102</v>
      </c>
      <c r="AM21" s="140"/>
      <c r="AN21" s="84" t="s">
        <v>103</v>
      </c>
      <c r="AO21" s="84" t="s">
        <v>102</v>
      </c>
      <c r="AP21" s="84" t="s">
        <v>102</v>
      </c>
      <c r="AQ21" s="84" t="s">
        <v>102</v>
      </c>
      <c r="AR21" s="140"/>
      <c r="AS21" s="84" t="s">
        <v>103</v>
      </c>
      <c r="AT21" s="84" t="s">
        <v>102</v>
      </c>
      <c r="AU21" s="84" t="s">
        <v>102</v>
      </c>
      <c r="AV21" s="84" t="s">
        <v>102</v>
      </c>
      <c r="AW21" s="140"/>
      <c r="AX21" s="84" t="s">
        <v>103</v>
      </c>
      <c r="AY21" s="84" t="s">
        <v>102</v>
      </c>
      <c r="AZ21" s="84" t="s">
        <v>102</v>
      </c>
      <c r="BA21" s="84" t="s">
        <v>102</v>
      </c>
      <c r="BB21" s="140"/>
      <c r="BC21" s="84"/>
      <c r="BD21" s="84" t="s">
        <v>102</v>
      </c>
      <c r="BE21" s="84" t="s">
        <v>102</v>
      </c>
      <c r="BF21" s="84" t="s">
        <v>102</v>
      </c>
      <c r="BG21" s="140"/>
      <c r="BH21" s="84" t="s">
        <v>103</v>
      </c>
      <c r="BI21" s="84" t="s">
        <v>102</v>
      </c>
      <c r="BJ21" s="84" t="s">
        <v>102</v>
      </c>
      <c r="BK21" s="84" t="s">
        <v>102</v>
      </c>
      <c r="BL21" s="140"/>
      <c r="BM21" s="84" t="s">
        <v>103</v>
      </c>
      <c r="BN21" s="84" t="s">
        <v>102</v>
      </c>
      <c r="BO21" s="84" t="s">
        <v>102</v>
      </c>
      <c r="BP21" s="84"/>
      <c r="BQ21" s="140"/>
      <c r="BR21" s="84" t="s">
        <v>65</v>
      </c>
      <c r="BS21" s="84" t="s">
        <v>65</v>
      </c>
      <c r="BT21" s="84" t="s">
        <v>65</v>
      </c>
      <c r="BU21" s="84" t="s">
        <v>65</v>
      </c>
      <c r="BV21" s="140"/>
      <c r="BW21" s="84" t="s">
        <v>103</v>
      </c>
      <c r="BX21" s="84" t="s">
        <v>102</v>
      </c>
      <c r="BY21" s="84" t="s">
        <v>102</v>
      </c>
      <c r="BZ21" s="84" t="s">
        <v>102</v>
      </c>
      <c r="CA21" s="140"/>
      <c r="CB21" s="42"/>
      <c r="CC21" s="42"/>
      <c r="CD21" s="42"/>
      <c r="CE21" s="42"/>
      <c r="CF21" s="42"/>
      <c r="CG21" s="42"/>
      <c r="CH21" s="42"/>
    </row>
    <row r="22" spans="1:86" ht="58.5" customHeight="1" x14ac:dyDescent="0.25">
      <c r="A22" s="154"/>
      <c r="B22" s="141"/>
      <c r="C22" s="146"/>
      <c r="D22" s="65" t="s">
        <v>73</v>
      </c>
      <c r="E22" s="84" t="s">
        <v>103</v>
      </c>
      <c r="F22" s="84" t="s">
        <v>102</v>
      </c>
      <c r="G22" s="84" t="s">
        <v>102</v>
      </c>
      <c r="H22" s="84" t="s">
        <v>102</v>
      </c>
      <c r="I22" s="141"/>
      <c r="J22" s="84" t="s">
        <v>103</v>
      </c>
      <c r="K22" s="84" t="s">
        <v>102</v>
      </c>
      <c r="L22" s="84" t="s">
        <v>102</v>
      </c>
      <c r="M22" s="84" t="s">
        <v>102</v>
      </c>
      <c r="N22" s="141"/>
      <c r="O22" s="84" t="s">
        <v>103</v>
      </c>
      <c r="P22" s="84" t="s">
        <v>102</v>
      </c>
      <c r="Q22" s="84" t="s">
        <v>102</v>
      </c>
      <c r="R22" s="84" t="s">
        <v>102</v>
      </c>
      <c r="S22" s="141"/>
      <c r="T22" s="84" t="s">
        <v>103</v>
      </c>
      <c r="U22" s="84" t="s">
        <v>102</v>
      </c>
      <c r="V22" s="84" t="s">
        <v>102</v>
      </c>
      <c r="W22" s="84" t="s">
        <v>102</v>
      </c>
      <c r="X22" s="141"/>
      <c r="Y22" s="84" t="s">
        <v>103</v>
      </c>
      <c r="Z22" s="84" t="s">
        <v>103</v>
      </c>
      <c r="AA22" s="84" t="s">
        <v>102</v>
      </c>
      <c r="AB22" s="84" t="s">
        <v>102</v>
      </c>
      <c r="AC22" s="141"/>
      <c r="AD22" s="84" t="s">
        <v>103</v>
      </c>
      <c r="AE22" s="84" t="s">
        <v>102</v>
      </c>
      <c r="AF22" s="84" t="s">
        <v>102</v>
      </c>
      <c r="AG22" s="84" t="s">
        <v>102</v>
      </c>
      <c r="AH22" s="141"/>
      <c r="AI22" s="84" t="s">
        <v>103</v>
      </c>
      <c r="AJ22" s="84" t="s">
        <v>102</v>
      </c>
      <c r="AK22" s="84" t="s">
        <v>102</v>
      </c>
      <c r="AL22" s="84" t="s">
        <v>102</v>
      </c>
      <c r="AM22" s="141"/>
      <c r="AN22" s="84" t="s">
        <v>103</v>
      </c>
      <c r="AO22" s="84" t="s">
        <v>102</v>
      </c>
      <c r="AP22" s="84" t="s">
        <v>102</v>
      </c>
      <c r="AQ22" s="84" t="s">
        <v>102</v>
      </c>
      <c r="AR22" s="141"/>
      <c r="AS22" s="84" t="s">
        <v>103</v>
      </c>
      <c r="AT22" s="84" t="s">
        <v>102</v>
      </c>
      <c r="AU22" s="84" t="s">
        <v>102</v>
      </c>
      <c r="AV22" s="84" t="s">
        <v>102</v>
      </c>
      <c r="AW22" s="141"/>
      <c r="AX22" s="84" t="s">
        <v>103</v>
      </c>
      <c r="AY22" s="84" t="s">
        <v>102</v>
      </c>
      <c r="AZ22" s="84" t="s">
        <v>102</v>
      </c>
      <c r="BA22" s="84" t="s">
        <v>102</v>
      </c>
      <c r="BB22" s="141"/>
      <c r="BC22" s="84" t="s">
        <v>103</v>
      </c>
      <c r="BD22" s="84" t="s">
        <v>102</v>
      </c>
      <c r="BE22" s="84" t="s">
        <v>102</v>
      </c>
      <c r="BF22" s="84" t="s">
        <v>102</v>
      </c>
      <c r="BG22" s="141"/>
      <c r="BH22" s="84" t="s">
        <v>103</v>
      </c>
      <c r="BI22" s="84" t="s">
        <v>102</v>
      </c>
      <c r="BJ22" s="84" t="s">
        <v>102</v>
      </c>
      <c r="BK22" s="84" t="s">
        <v>102</v>
      </c>
      <c r="BL22" s="141"/>
      <c r="BM22" s="84" t="s">
        <v>103</v>
      </c>
      <c r="BN22" s="84" t="s">
        <v>102</v>
      </c>
      <c r="BO22" s="84" t="s">
        <v>102</v>
      </c>
      <c r="BP22" s="84" t="s">
        <v>102</v>
      </c>
      <c r="BQ22" s="141"/>
      <c r="BR22" s="84" t="s">
        <v>65</v>
      </c>
      <c r="BS22" s="84" t="s">
        <v>65</v>
      </c>
      <c r="BT22" s="84" t="s">
        <v>65</v>
      </c>
      <c r="BU22" s="84" t="s">
        <v>65</v>
      </c>
      <c r="BV22" s="141"/>
      <c r="BW22" s="84" t="s">
        <v>103</v>
      </c>
      <c r="BX22" s="84" t="s">
        <v>102</v>
      </c>
      <c r="BY22" s="84" t="s">
        <v>102</v>
      </c>
      <c r="BZ22" s="84" t="s">
        <v>102</v>
      </c>
      <c r="CA22" s="141"/>
      <c r="CB22" s="42"/>
      <c r="CC22" s="42"/>
      <c r="CD22" s="42"/>
      <c r="CE22" s="42"/>
      <c r="CF22" s="42"/>
      <c r="CG22" s="42"/>
      <c r="CH22" s="42"/>
    </row>
    <row r="23" spans="1:86" ht="58.5" customHeight="1" x14ac:dyDescent="0.25">
      <c r="A23" s="154"/>
      <c r="B23" s="139" t="s">
        <v>476</v>
      </c>
      <c r="C23" s="144" t="s">
        <v>213</v>
      </c>
      <c r="D23" s="65" t="s">
        <v>79</v>
      </c>
      <c r="E23" s="84" t="s">
        <v>103</v>
      </c>
      <c r="F23" s="84" t="s">
        <v>102</v>
      </c>
      <c r="G23" s="84" t="s">
        <v>102</v>
      </c>
      <c r="H23" s="84" t="s">
        <v>102</v>
      </c>
      <c r="I23" s="139" t="s">
        <v>710</v>
      </c>
      <c r="J23" s="84" t="s">
        <v>103</v>
      </c>
      <c r="K23" s="84" t="s">
        <v>102</v>
      </c>
      <c r="L23" s="84" t="s">
        <v>102</v>
      </c>
      <c r="M23" s="84" t="s">
        <v>102</v>
      </c>
      <c r="N23" s="139" t="s">
        <v>477</v>
      </c>
      <c r="O23" s="84" t="s">
        <v>103</v>
      </c>
      <c r="P23" s="84" t="s">
        <v>102</v>
      </c>
      <c r="Q23" s="84" t="s">
        <v>102</v>
      </c>
      <c r="R23" s="84" t="s">
        <v>102</v>
      </c>
      <c r="S23" s="139" t="s">
        <v>478</v>
      </c>
      <c r="T23" s="84" t="s">
        <v>103</v>
      </c>
      <c r="U23" s="84" t="s">
        <v>102</v>
      </c>
      <c r="V23" s="84" t="s">
        <v>102</v>
      </c>
      <c r="W23" s="84" t="s">
        <v>102</v>
      </c>
      <c r="X23" s="139" t="s">
        <v>479</v>
      </c>
      <c r="Y23" s="84" t="s">
        <v>103</v>
      </c>
      <c r="Z23" s="84" t="s">
        <v>102</v>
      </c>
      <c r="AA23" s="84" t="s">
        <v>102</v>
      </c>
      <c r="AB23" s="84" t="s">
        <v>102</v>
      </c>
      <c r="AC23" s="139" t="s">
        <v>480</v>
      </c>
      <c r="AD23" s="84" t="s">
        <v>103</v>
      </c>
      <c r="AE23" s="84" t="s">
        <v>102</v>
      </c>
      <c r="AF23" s="84" t="s">
        <v>102</v>
      </c>
      <c r="AG23" s="84" t="s">
        <v>102</v>
      </c>
      <c r="AH23" s="139" t="s">
        <v>481</v>
      </c>
      <c r="AI23" s="84" t="s">
        <v>103</v>
      </c>
      <c r="AJ23" s="84" t="s">
        <v>102</v>
      </c>
      <c r="AK23" s="84" t="s">
        <v>102</v>
      </c>
      <c r="AL23" s="84" t="s">
        <v>102</v>
      </c>
      <c r="AM23" s="139" t="s">
        <v>482</v>
      </c>
      <c r="AN23" s="84" t="s">
        <v>103</v>
      </c>
      <c r="AO23" s="84" t="s">
        <v>102</v>
      </c>
      <c r="AP23" s="84" t="s">
        <v>102</v>
      </c>
      <c r="AQ23" s="84" t="s">
        <v>103</v>
      </c>
      <c r="AR23" s="139" t="s">
        <v>483</v>
      </c>
      <c r="AS23" s="84" t="s">
        <v>103</v>
      </c>
      <c r="AT23" s="84" t="s">
        <v>102</v>
      </c>
      <c r="AU23" s="84" t="s">
        <v>102</v>
      </c>
      <c r="AV23" s="84" t="s">
        <v>102</v>
      </c>
      <c r="AW23" s="139" t="s">
        <v>484</v>
      </c>
      <c r="AX23" s="84" t="s">
        <v>103</v>
      </c>
      <c r="AY23" s="84" t="s">
        <v>102</v>
      </c>
      <c r="AZ23" s="84" t="s">
        <v>102</v>
      </c>
      <c r="BA23" s="84" t="s">
        <v>102</v>
      </c>
      <c r="BB23" s="139" t="s">
        <v>485</v>
      </c>
      <c r="BC23" s="84" t="s">
        <v>103</v>
      </c>
      <c r="BD23" s="84" t="s">
        <v>102</v>
      </c>
      <c r="BE23" s="84" t="s">
        <v>102</v>
      </c>
      <c r="BF23" s="84" t="s">
        <v>102</v>
      </c>
      <c r="BG23" s="139" t="s">
        <v>486</v>
      </c>
      <c r="BH23" s="84" t="s">
        <v>103</v>
      </c>
      <c r="BI23" s="84" t="s">
        <v>102</v>
      </c>
      <c r="BJ23" s="84" t="s">
        <v>102</v>
      </c>
      <c r="BK23" s="84" t="s">
        <v>103</v>
      </c>
      <c r="BL23" s="139" t="s">
        <v>712</v>
      </c>
      <c r="BM23" s="84" t="s">
        <v>103</v>
      </c>
      <c r="BN23" s="84" t="s">
        <v>102</v>
      </c>
      <c r="BO23" s="84" t="s">
        <v>102</v>
      </c>
      <c r="BP23" s="84" t="s">
        <v>102</v>
      </c>
      <c r="BQ23" s="139" t="s">
        <v>588</v>
      </c>
      <c r="BR23" s="84" t="s">
        <v>65</v>
      </c>
      <c r="BS23" s="84" t="s">
        <v>65</v>
      </c>
      <c r="BT23" s="84" t="s">
        <v>65</v>
      </c>
      <c r="BU23" s="84" t="s">
        <v>65</v>
      </c>
      <c r="BV23" s="139" t="s">
        <v>475</v>
      </c>
      <c r="BW23" s="84" t="s">
        <v>103</v>
      </c>
      <c r="BX23" s="84" t="s">
        <v>102</v>
      </c>
      <c r="BY23" s="84" t="s">
        <v>102</v>
      </c>
      <c r="BZ23" s="84" t="s">
        <v>102</v>
      </c>
      <c r="CA23" s="139" t="s">
        <v>589</v>
      </c>
      <c r="CB23" s="42"/>
      <c r="CC23" s="42"/>
      <c r="CD23" s="42"/>
      <c r="CE23" s="42"/>
      <c r="CF23" s="42"/>
      <c r="CG23" s="42"/>
      <c r="CH23" s="42"/>
    </row>
    <row r="24" spans="1:86" ht="58.5" customHeight="1" x14ac:dyDescent="0.25">
      <c r="A24" s="154"/>
      <c r="B24" s="140"/>
      <c r="C24" s="145"/>
      <c r="D24" s="65" t="s">
        <v>60</v>
      </c>
      <c r="E24" s="84" t="s">
        <v>103</v>
      </c>
      <c r="F24" s="84" t="s">
        <v>102</v>
      </c>
      <c r="G24" s="84" t="s">
        <v>102</v>
      </c>
      <c r="H24" s="84" t="s">
        <v>102</v>
      </c>
      <c r="I24" s="140"/>
      <c r="J24" s="84" t="s">
        <v>103</v>
      </c>
      <c r="K24" s="84" t="s">
        <v>102</v>
      </c>
      <c r="L24" s="84" t="s">
        <v>102</v>
      </c>
      <c r="M24" s="84" t="s">
        <v>102</v>
      </c>
      <c r="N24" s="140"/>
      <c r="O24" s="84" t="s">
        <v>103</v>
      </c>
      <c r="P24" s="84" t="s">
        <v>102</v>
      </c>
      <c r="Q24" s="84" t="s">
        <v>102</v>
      </c>
      <c r="R24" s="84" t="s">
        <v>102</v>
      </c>
      <c r="S24" s="140"/>
      <c r="T24" s="84" t="s">
        <v>103</v>
      </c>
      <c r="U24" s="84" t="s">
        <v>102</v>
      </c>
      <c r="V24" s="84" t="s">
        <v>102</v>
      </c>
      <c r="W24" s="84" t="s">
        <v>102</v>
      </c>
      <c r="X24" s="140"/>
      <c r="Y24" s="84" t="s">
        <v>103</v>
      </c>
      <c r="Z24" s="84" t="s">
        <v>102</v>
      </c>
      <c r="AA24" s="84" t="s">
        <v>102</v>
      </c>
      <c r="AB24" s="84" t="s">
        <v>102</v>
      </c>
      <c r="AC24" s="140"/>
      <c r="AD24" s="84" t="s">
        <v>103</v>
      </c>
      <c r="AE24" s="84" t="s">
        <v>102</v>
      </c>
      <c r="AF24" s="84" t="s">
        <v>102</v>
      </c>
      <c r="AG24" s="84" t="s">
        <v>102</v>
      </c>
      <c r="AH24" s="140"/>
      <c r="AI24" s="84" t="s">
        <v>103</v>
      </c>
      <c r="AJ24" s="84" t="s">
        <v>102</v>
      </c>
      <c r="AK24" s="84" t="s">
        <v>102</v>
      </c>
      <c r="AL24" s="84" t="s">
        <v>102</v>
      </c>
      <c r="AM24" s="140"/>
      <c r="AN24" s="84" t="s">
        <v>103</v>
      </c>
      <c r="AO24" s="84" t="s">
        <v>102</v>
      </c>
      <c r="AP24" s="84" t="s">
        <v>102</v>
      </c>
      <c r="AQ24" s="84" t="s">
        <v>102</v>
      </c>
      <c r="AR24" s="140"/>
      <c r="AS24" s="84" t="s">
        <v>103</v>
      </c>
      <c r="AT24" s="84" t="s">
        <v>102</v>
      </c>
      <c r="AU24" s="84" t="s">
        <v>102</v>
      </c>
      <c r="AV24" s="84" t="s">
        <v>102</v>
      </c>
      <c r="AW24" s="140"/>
      <c r="AX24" s="84" t="s">
        <v>103</v>
      </c>
      <c r="AY24" s="84" t="s">
        <v>102</v>
      </c>
      <c r="AZ24" s="84" t="s">
        <v>102</v>
      </c>
      <c r="BA24" s="84" t="s">
        <v>102</v>
      </c>
      <c r="BB24" s="140"/>
      <c r="BC24" s="84" t="s">
        <v>103</v>
      </c>
      <c r="BD24" s="84" t="s">
        <v>102</v>
      </c>
      <c r="BE24" s="84" t="s">
        <v>102</v>
      </c>
      <c r="BF24" s="84" t="s">
        <v>102</v>
      </c>
      <c r="BG24" s="140"/>
      <c r="BH24" s="84" t="s">
        <v>103</v>
      </c>
      <c r="BI24" s="84" t="s">
        <v>103</v>
      </c>
      <c r="BJ24" s="84" t="s">
        <v>103</v>
      </c>
      <c r="BK24" s="84" t="s">
        <v>103</v>
      </c>
      <c r="BL24" s="140"/>
      <c r="BM24" s="84" t="s">
        <v>103</v>
      </c>
      <c r="BN24" s="84" t="s">
        <v>102</v>
      </c>
      <c r="BO24" s="84" t="s">
        <v>102</v>
      </c>
      <c r="BP24" s="84" t="s">
        <v>102</v>
      </c>
      <c r="BQ24" s="140"/>
      <c r="BR24" s="84" t="s">
        <v>65</v>
      </c>
      <c r="BS24" s="84" t="s">
        <v>65</v>
      </c>
      <c r="BT24" s="84" t="s">
        <v>65</v>
      </c>
      <c r="BU24" s="84" t="s">
        <v>65</v>
      </c>
      <c r="BV24" s="140"/>
      <c r="BW24" s="84" t="s">
        <v>103</v>
      </c>
      <c r="BX24" s="84" t="s">
        <v>102</v>
      </c>
      <c r="BY24" s="84" t="s">
        <v>102</v>
      </c>
      <c r="BZ24" s="84" t="s">
        <v>102</v>
      </c>
      <c r="CA24" s="140"/>
      <c r="CB24" s="42"/>
      <c r="CC24" s="42"/>
      <c r="CD24" s="42"/>
      <c r="CE24" s="42"/>
      <c r="CF24" s="42"/>
      <c r="CG24" s="42"/>
      <c r="CH24" s="42"/>
    </row>
    <row r="25" spans="1:86" ht="58.5" customHeight="1" x14ac:dyDescent="0.25">
      <c r="A25" s="154"/>
      <c r="B25" s="140"/>
      <c r="C25" s="145"/>
      <c r="D25" s="65" t="s">
        <v>80</v>
      </c>
      <c r="E25" s="84" t="s">
        <v>103</v>
      </c>
      <c r="F25" s="84" t="s">
        <v>102</v>
      </c>
      <c r="G25" s="84" t="s">
        <v>102</v>
      </c>
      <c r="H25" s="84" t="s">
        <v>102</v>
      </c>
      <c r="I25" s="140"/>
      <c r="J25" s="84" t="s">
        <v>103</v>
      </c>
      <c r="K25" s="84" t="s">
        <v>102</v>
      </c>
      <c r="L25" s="84" t="s">
        <v>102</v>
      </c>
      <c r="M25" s="84" t="s">
        <v>102</v>
      </c>
      <c r="N25" s="140"/>
      <c r="O25" s="84" t="s">
        <v>103</v>
      </c>
      <c r="P25" s="84" t="s">
        <v>102</v>
      </c>
      <c r="Q25" s="84" t="s">
        <v>102</v>
      </c>
      <c r="R25" s="84" t="s">
        <v>102</v>
      </c>
      <c r="S25" s="140"/>
      <c r="T25" s="84" t="s">
        <v>103</v>
      </c>
      <c r="U25" s="84" t="s">
        <v>102</v>
      </c>
      <c r="V25" s="84" t="s">
        <v>102</v>
      </c>
      <c r="W25" s="84" t="s">
        <v>102</v>
      </c>
      <c r="X25" s="140"/>
      <c r="Y25" s="84" t="s">
        <v>103</v>
      </c>
      <c r="Z25" s="84" t="s">
        <v>102</v>
      </c>
      <c r="AA25" s="84" t="s">
        <v>102</v>
      </c>
      <c r="AB25" s="84" t="s">
        <v>102</v>
      </c>
      <c r="AC25" s="140"/>
      <c r="AD25" s="84" t="s">
        <v>103</v>
      </c>
      <c r="AE25" s="84" t="s">
        <v>102</v>
      </c>
      <c r="AF25" s="84" t="s">
        <v>102</v>
      </c>
      <c r="AG25" s="84" t="s">
        <v>102</v>
      </c>
      <c r="AH25" s="140"/>
      <c r="AI25" s="84" t="s">
        <v>103</v>
      </c>
      <c r="AJ25" s="84" t="s">
        <v>102</v>
      </c>
      <c r="AK25" s="84" t="s">
        <v>102</v>
      </c>
      <c r="AL25" s="84" t="s">
        <v>102</v>
      </c>
      <c r="AM25" s="140"/>
      <c r="AN25" s="84" t="s">
        <v>103</v>
      </c>
      <c r="AO25" s="84" t="s">
        <v>102</v>
      </c>
      <c r="AP25" s="84" t="s">
        <v>102</v>
      </c>
      <c r="AQ25" s="84" t="s">
        <v>102</v>
      </c>
      <c r="AR25" s="140"/>
      <c r="AS25" s="84" t="s">
        <v>103</v>
      </c>
      <c r="AT25" s="84" t="s">
        <v>102</v>
      </c>
      <c r="AU25" s="84" t="s">
        <v>102</v>
      </c>
      <c r="AV25" s="84" t="s">
        <v>102</v>
      </c>
      <c r="AW25" s="140"/>
      <c r="AX25" s="84" t="s">
        <v>103</v>
      </c>
      <c r="AY25" s="84" t="s">
        <v>102</v>
      </c>
      <c r="AZ25" s="84" t="s">
        <v>102</v>
      </c>
      <c r="BA25" s="84" t="s">
        <v>102</v>
      </c>
      <c r="BB25" s="140"/>
      <c r="BC25" s="84" t="s">
        <v>103</v>
      </c>
      <c r="BD25" s="84" t="s">
        <v>102</v>
      </c>
      <c r="BE25" s="84" t="s">
        <v>102</v>
      </c>
      <c r="BF25" s="84" t="s">
        <v>102</v>
      </c>
      <c r="BG25" s="140"/>
      <c r="BH25" s="84" t="s">
        <v>103</v>
      </c>
      <c r="BI25" s="84" t="s">
        <v>102</v>
      </c>
      <c r="BJ25" s="84" t="s">
        <v>102</v>
      </c>
      <c r="BK25" s="84" t="s">
        <v>102</v>
      </c>
      <c r="BL25" s="140"/>
      <c r="BM25" s="84" t="s">
        <v>103</v>
      </c>
      <c r="BN25" s="84" t="s">
        <v>102</v>
      </c>
      <c r="BO25" s="84" t="s">
        <v>102</v>
      </c>
      <c r="BP25" s="84" t="s">
        <v>102</v>
      </c>
      <c r="BQ25" s="140"/>
      <c r="BR25" s="84" t="s">
        <v>65</v>
      </c>
      <c r="BS25" s="84" t="s">
        <v>65</v>
      </c>
      <c r="BT25" s="84" t="s">
        <v>65</v>
      </c>
      <c r="BU25" s="84" t="s">
        <v>65</v>
      </c>
      <c r="BV25" s="140"/>
      <c r="BW25" s="84" t="s">
        <v>103</v>
      </c>
      <c r="BX25" s="84" t="s">
        <v>102</v>
      </c>
      <c r="BY25" s="84" t="s">
        <v>102</v>
      </c>
      <c r="BZ25" s="84" t="s">
        <v>102</v>
      </c>
      <c r="CA25" s="140"/>
      <c r="CB25" s="42"/>
      <c r="CC25" s="42"/>
      <c r="CD25" s="42"/>
      <c r="CE25" s="42"/>
      <c r="CF25" s="42"/>
      <c r="CG25" s="42"/>
      <c r="CH25" s="42"/>
    </row>
    <row r="26" spans="1:86" ht="58.5" customHeight="1" x14ac:dyDescent="0.25">
      <c r="A26" s="154"/>
      <c r="B26" s="140"/>
      <c r="C26" s="145"/>
      <c r="D26" s="65" t="s">
        <v>81</v>
      </c>
      <c r="E26" s="84" t="s">
        <v>103</v>
      </c>
      <c r="F26" s="84" t="s">
        <v>102</v>
      </c>
      <c r="G26" s="84" t="s">
        <v>102</v>
      </c>
      <c r="H26" s="84" t="s">
        <v>102</v>
      </c>
      <c r="I26" s="140"/>
      <c r="J26" s="84" t="s">
        <v>103</v>
      </c>
      <c r="K26" s="84" t="s">
        <v>102</v>
      </c>
      <c r="L26" s="84" t="s">
        <v>102</v>
      </c>
      <c r="M26" s="84" t="s">
        <v>102</v>
      </c>
      <c r="N26" s="140"/>
      <c r="O26" s="84" t="s">
        <v>103</v>
      </c>
      <c r="P26" s="84" t="s">
        <v>102</v>
      </c>
      <c r="Q26" s="84" t="s">
        <v>102</v>
      </c>
      <c r="R26" s="84" t="s">
        <v>102</v>
      </c>
      <c r="S26" s="140"/>
      <c r="T26" s="84" t="s">
        <v>103</v>
      </c>
      <c r="U26" s="84" t="s">
        <v>102</v>
      </c>
      <c r="V26" s="84" t="s">
        <v>102</v>
      </c>
      <c r="W26" s="84" t="s">
        <v>102</v>
      </c>
      <c r="X26" s="140"/>
      <c r="Y26" s="84" t="s">
        <v>103</v>
      </c>
      <c r="Z26" s="84" t="s">
        <v>102</v>
      </c>
      <c r="AA26" s="84" t="s">
        <v>102</v>
      </c>
      <c r="AB26" s="84" t="s">
        <v>102</v>
      </c>
      <c r="AC26" s="140"/>
      <c r="AD26" s="84" t="s">
        <v>103</v>
      </c>
      <c r="AE26" s="84" t="s">
        <v>102</v>
      </c>
      <c r="AF26" s="84" t="s">
        <v>102</v>
      </c>
      <c r="AG26" s="84" t="s">
        <v>102</v>
      </c>
      <c r="AH26" s="140"/>
      <c r="AI26" s="84" t="s">
        <v>103</v>
      </c>
      <c r="AJ26" s="84" t="s">
        <v>102</v>
      </c>
      <c r="AK26" s="84" t="s">
        <v>102</v>
      </c>
      <c r="AL26" s="84" t="s">
        <v>102</v>
      </c>
      <c r="AM26" s="140"/>
      <c r="AN26" s="84" t="s">
        <v>103</v>
      </c>
      <c r="AO26" s="84" t="s">
        <v>102</v>
      </c>
      <c r="AP26" s="84" t="s">
        <v>102</v>
      </c>
      <c r="AQ26" s="84" t="s">
        <v>102</v>
      </c>
      <c r="AR26" s="140"/>
      <c r="AS26" s="84" t="s">
        <v>103</v>
      </c>
      <c r="AT26" s="84" t="s">
        <v>103</v>
      </c>
      <c r="AU26" s="84" t="s">
        <v>102</v>
      </c>
      <c r="AV26" s="84" t="s">
        <v>102</v>
      </c>
      <c r="AW26" s="140"/>
      <c r="AX26" s="84" t="s">
        <v>103</v>
      </c>
      <c r="AY26" s="84" t="s">
        <v>102</v>
      </c>
      <c r="AZ26" s="84" t="s">
        <v>102</v>
      </c>
      <c r="BA26" s="84" t="s">
        <v>102</v>
      </c>
      <c r="BB26" s="140"/>
      <c r="BC26" s="84" t="s">
        <v>103</v>
      </c>
      <c r="BD26" s="84" t="s">
        <v>102</v>
      </c>
      <c r="BE26" s="84" t="s">
        <v>102</v>
      </c>
      <c r="BF26" s="84" t="s">
        <v>102</v>
      </c>
      <c r="BG26" s="140"/>
      <c r="BH26" s="84" t="s">
        <v>103</v>
      </c>
      <c r="BI26" s="84" t="s">
        <v>102</v>
      </c>
      <c r="BJ26" s="84" t="s">
        <v>102</v>
      </c>
      <c r="BK26" s="84" t="s">
        <v>103</v>
      </c>
      <c r="BL26" s="140"/>
      <c r="BM26" s="84" t="s">
        <v>103</v>
      </c>
      <c r="BN26" s="84" t="s">
        <v>102</v>
      </c>
      <c r="BO26" s="84" t="s">
        <v>102</v>
      </c>
      <c r="BP26" s="84" t="s">
        <v>102</v>
      </c>
      <c r="BQ26" s="140"/>
      <c r="BR26" s="84" t="s">
        <v>65</v>
      </c>
      <c r="BS26" s="84" t="s">
        <v>65</v>
      </c>
      <c r="BT26" s="84" t="s">
        <v>65</v>
      </c>
      <c r="BU26" s="84" t="s">
        <v>65</v>
      </c>
      <c r="BV26" s="140"/>
      <c r="BW26" s="84" t="s">
        <v>103</v>
      </c>
      <c r="BX26" s="84" t="s">
        <v>102</v>
      </c>
      <c r="BY26" s="84" t="s">
        <v>102</v>
      </c>
      <c r="BZ26" s="84" t="s">
        <v>102</v>
      </c>
      <c r="CA26" s="140"/>
      <c r="CB26" s="42"/>
      <c r="CC26" s="42"/>
      <c r="CD26" s="42"/>
      <c r="CE26" s="42"/>
      <c r="CF26" s="42"/>
      <c r="CG26" s="42"/>
      <c r="CH26" s="42"/>
    </row>
    <row r="27" spans="1:86" ht="58.5" customHeight="1" x14ac:dyDescent="0.25">
      <c r="A27" s="154"/>
      <c r="B27" s="141"/>
      <c r="C27" s="147"/>
      <c r="D27" s="65" t="s">
        <v>82</v>
      </c>
      <c r="E27" s="84" t="s">
        <v>103</v>
      </c>
      <c r="F27" s="84" t="s">
        <v>102</v>
      </c>
      <c r="G27" s="84" t="s">
        <v>102</v>
      </c>
      <c r="H27" s="84" t="s">
        <v>108</v>
      </c>
      <c r="I27" s="141"/>
      <c r="J27" s="84" t="s">
        <v>103</v>
      </c>
      <c r="K27" s="84"/>
      <c r="L27" s="84" t="s">
        <v>102</v>
      </c>
      <c r="M27" s="84"/>
      <c r="N27" s="141"/>
      <c r="O27" s="84" t="s">
        <v>103</v>
      </c>
      <c r="P27" s="84" t="s">
        <v>102</v>
      </c>
      <c r="Q27" s="84" t="s">
        <v>102</v>
      </c>
      <c r="R27" s="84" t="s">
        <v>102</v>
      </c>
      <c r="S27" s="141"/>
      <c r="T27" s="84" t="s">
        <v>103</v>
      </c>
      <c r="U27" s="84" t="s">
        <v>102</v>
      </c>
      <c r="V27" s="84" t="s">
        <v>102</v>
      </c>
      <c r="W27" s="84" t="s">
        <v>102</v>
      </c>
      <c r="X27" s="141"/>
      <c r="Y27" s="84" t="s">
        <v>103</v>
      </c>
      <c r="Z27" s="84" t="s">
        <v>102</v>
      </c>
      <c r="AA27" s="84" t="s">
        <v>102</v>
      </c>
      <c r="AB27" s="84" t="s">
        <v>102</v>
      </c>
      <c r="AC27" s="141"/>
      <c r="AD27" s="84" t="s">
        <v>103</v>
      </c>
      <c r="AE27" s="84" t="s">
        <v>102</v>
      </c>
      <c r="AF27" s="84" t="s">
        <v>102</v>
      </c>
      <c r="AG27" s="84" t="s">
        <v>103</v>
      </c>
      <c r="AH27" s="141"/>
      <c r="AI27" s="84" t="s">
        <v>103</v>
      </c>
      <c r="AJ27" s="84" t="s">
        <v>102</v>
      </c>
      <c r="AK27" s="84" t="s">
        <v>102</v>
      </c>
      <c r="AL27" s="84" t="s">
        <v>102</v>
      </c>
      <c r="AM27" s="141"/>
      <c r="AN27" s="84" t="s">
        <v>103</v>
      </c>
      <c r="AO27" s="84" t="s">
        <v>102</v>
      </c>
      <c r="AP27" s="84" t="s">
        <v>102</v>
      </c>
      <c r="AQ27" s="84" t="s">
        <v>103</v>
      </c>
      <c r="AR27" s="141"/>
      <c r="AS27" s="84" t="s">
        <v>103</v>
      </c>
      <c r="AT27" s="84" t="s">
        <v>102</v>
      </c>
      <c r="AU27" s="84" t="s">
        <v>102</v>
      </c>
      <c r="AV27" s="84" t="s">
        <v>102</v>
      </c>
      <c r="AW27" s="141"/>
      <c r="AX27" s="84" t="s">
        <v>103</v>
      </c>
      <c r="AY27" s="84" t="s">
        <v>102</v>
      </c>
      <c r="AZ27" s="84" t="s">
        <v>102</v>
      </c>
      <c r="BA27" s="84" t="s">
        <v>102</v>
      </c>
      <c r="BB27" s="141"/>
      <c r="BC27" s="84" t="s">
        <v>103</v>
      </c>
      <c r="BD27" s="84" t="s">
        <v>102</v>
      </c>
      <c r="BE27" s="84" t="s">
        <v>102</v>
      </c>
      <c r="BF27" s="84" t="s">
        <v>102</v>
      </c>
      <c r="BG27" s="141"/>
      <c r="BH27" s="84" t="s">
        <v>103</v>
      </c>
      <c r="BI27" s="84" t="s">
        <v>102</v>
      </c>
      <c r="BJ27" s="84" t="s">
        <v>102</v>
      </c>
      <c r="BK27" s="84" t="s">
        <v>103</v>
      </c>
      <c r="BL27" s="141"/>
      <c r="BM27" s="84" t="s">
        <v>103</v>
      </c>
      <c r="BN27" s="84" t="s">
        <v>102</v>
      </c>
      <c r="BO27" s="84" t="s">
        <v>102</v>
      </c>
      <c r="BP27" s="84" t="s">
        <v>102</v>
      </c>
      <c r="BQ27" s="141"/>
      <c r="BR27" s="84" t="s">
        <v>65</v>
      </c>
      <c r="BS27" s="84" t="s">
        <v>65</v>
      </c>
      <c r="BT27" s="84" t="s">
        <v>65</v>
      </c>
      <c r="BU27" s="84" t="s">
        <v>65</v>
      </c>
      <c r="BV27" s="141"/>
      <c r="BW27" s="84" t="s">
        <v>103</v>
      </c>
      <c r="BX27" s="84" t="s">
        <v>102</v>
      </c>
      <c r="BY27" s="84" t="s">
        <v>102</v>
      </c>
      <c r="BZ27" s="84" t="s">
        <v>102</v>
      </c>
      <c r="CA27" s="141"/>
      <c r="CB27" s="42"/>
      <c r="CC27" s="42"/>
      <c r="CD27" s="42"/>
      <c r="CE27" s="42"/>
      <c r="CF27" s="42"/>
      <c r="CG27" s="42"/>
      <c r="CH27" s="42"/>
    </row>
    <row r="28" spans="1:86" ht="198" customHeight="1" x14ac:dyDescent="0.25">
      <c r="A28" s="154"/>
      <c r="B28" s="51" t="s">
        <v>487</v>
      </c>
      <c r="C28" s="52" t="s">
        <v>488</v>
      </c>
      <c r="D28" s="53" t="s">
        <v>590</v>
      </c>
      <c r="E28" s="84" t="s">
        <v>103</v>
      </c>
      <c r="F28" s="84" t="s">
        <v>102</v>
      </c>
      <c r="G28" s="84" t="s">
        <v>102</v>
      </c>
      <c r="H28" s="84" t="s">
        <v>108</v>
      </c>
      <c r="I28" s="46" t="s">
        <v>489</v>
      </c>
      <c r="J28" s="84" t="s">
        <v>103</v>
      </c>
      <c r="K28" s="84" t="s">
        <v>102</v>
      </c>
      <c r="L28" s="84" t="s">
        <v>102</v>
      </c>
      <c r="M28" s="84" t="s">
        <v>102</v>
      </c>
      <c r="N28" s="49" t="s">
        <v>490</v>
      </c>
      <c r="O28" s="84" t="s">
        <v>103</v>
      </c>
      <c r="P28" s="84" t="s">
        <v>102</v>
      </c>
      <c r="Q28" s="84" t="s">
        <v>102</v>
      </c>
      <c r="R28" s="84" t="s">
        <v>102</v>
      </c>
      <c r="S28" s="49" t="s">
        <v>491</v>
      </c>
      <c r="T28" s="84" t="s">
        <v>103</v>
      </c>
      <c r="U28" s="84" t="s">
        <v>102</v>
      </c>
      <c r="V28" s="84" t="s">
        <v>102</v>
      </c>
      <c r="W28" s="84" t="s">
        <v>102</v>
      </c>
      <c r="X28" s="49" t="s">
        <v>492</v>
      </c>
      <c r="Y28" s="84" t="s">
        <v>103</v>
      </c>
      <c r="Z28" s="84" t="s">
        <v>102</v>
      </c>
      <c r="AA28" s="84" t="s">
        <v>102</v>
      </c>
      <c r="AB28" s="84" t="s">
        <v>102</v>
      </c>
      <c r="AC28" s="49" t="s">
        <v>493</v>
      </c>
      <c r="AD28" s="84" t="s">
        <v>103</v>
      </c>
      <c r="AE28" s="84" t="s">
        <v>102</v>
      </c>
      <c r="AF28" s="84" t="s">
        <v>102</v>
      </c>
      <c r="AG28" s="84" t="s">
        <v>103</v>
      </c>
      <c r="AH28" s="49" t="s">
        <v>711</v>
      </c>
      <c r="AI28" s="84" t="s">
        <v>103</v>
      </c>
      <c r="AJ28" s="84" t="s">
        <v>102</v>
      </c>
      <c r="AK28" s="84" t="s">
        <v>102</v>
      </c>
      <c r="AL28" s="84" t="s">
        <v>102</v>
      </c>
      <c r="AM28" s="49" t="s">
        <v>494</v>
      </c>
      <c r="AN28" s="84" t="s">
        <v>103</v>
      </c>
      <c r="AO28" s="84" t="s">
        <v>102</v>
      </c>
      <c r="AP28" s="84" t="s">
        <v>102</v>
      </c>
      <c r="AQ28" s="84" t="s">
        <v>103</v>
      </c>
      <c r="AR28" s="49" t="s">
        <v>495</v>
      </c>
      <c r="AS28" s="84" t="s">
        <v>103</v>
      </c>
      <c r="AT28" s="84" t="s">
        <v>102</v>
      </c>
      <c r="AU28" s="84" t="s">
        <v>102</v>
      </c>
      <c r="AV28" s="84" t="s">
        <v>102</v>
      </c>
      <c r="AW28" s="54" t="s">
        <v>751</v>
      </c>
      <c r="AX28" s="84" t="s">
        <v>103</v>
      </c>
      <c r="AY28" s="84" t="s">
        <v>102</v>
      </c>
      <c r="AZ28" s="84" t="s">
        <v>102</v>
      </c>
      <c r="BA28" s="84" t="s">
        <v>102</v>
      </c>
      <c r="BB28" s="49" t="s">
        <v>496</v>
      </c>
      <c r="BC28" s="84" t="s">
        <v>103</v>
      </c>
      <c r="BD28" s="84" t="s">
        <v>102</v>
      </c>
      <c r="BE28" s="84" t="s">
        <v>102</v>
      </c>
      <c r="BF28" s="84" t="s">
        <v>102</v>
      </c>
      <c r="BG28" s="46" t="s">
        <v>591</v>
      </c>
      <c r="BH28" s="84" t="s">
        <v>103</v>
      </c>
      <c r="BI28" s="84" t="s">
        <v>102</v>
      </c>
      <c r="BJ28" s="84" t="s">
        <v>102</v>
      </c>
      <c r="BK28" s="84"/>
      <c r="BL28" s="46" t="s">
        <v>713</v>
      </c>
      <c r="BM28" s="84" t="s">
        <v>103</v>
      </c>
      <c r="BN28" s="84" t="s">
        <v>102</v>
      </c>
      <c r="BO28" s="84" t="s">
        <v>102</v>
      </c>
      <c r="BP28" s="84"/>
      <c r="BQ28" s="46" t="s">
        <v>592</v>
      </c>
      <c r="BR28" s="84" t="s">
        <v>65</v>
      </c>
      <c r="BS28" s="84" t="s">
        <v>65</v>
      </c>
      <c r="BT28" s="84" t="s">
        <v>65</v>
      </c>
      <c r="BU28" s="84" t="s">
        <v>65</v>
      </c>
      <c r="BV28" s="102" t="s">
        <v>475</v>
      </c>
      <c r="BW28" s="84" t="s">
        <v>103</v>
      </c>
      <c r="BX28" s="84" t="s">
        <v>102</v>
      </c>
      <c r="BY28" s="84" t="s">
        <v>102</v>
      </c>
      <c r="BZ28" s="84" t="s">
        <v>102</v>
      </c>
      <c r="CA28" s="102" t="s">
        <v>593</v>
      </c>
      <c r="CB28" s="42"/>
      <c r="CC28" s="42"/>
      <c r="CD28" s="42"/>
      <c r="CE28" s="42"/>
      <c r="CF28" s="42"/>
      <c r="CG28" s="42"/>
      <c r="CH28" s="42"/>
    </row>
    <row r="29" spans="1:86" ht="58.5" customHeight="1" x14ac:dyDescent="0.25">
      <c r="A29" s="154"/>
      <c r="B29" s="150" t="s">
        <v>497</v>
      </c>
      <c r="C29" s="144" t="s">
        <v>498</v>
      </c>
      <c r="D29" s="49" t="s">
        <v>499</v>
      </c>
      <c r="E29" s="84" t="s">
        <v>103</v>
      </c>
      <c r="F29" s="84" t="s">
        <v>103</v>
      </c>
      <c r="G29" s="84" t="s">
        <v>103</v>
      </c>
      <c r="H29" s="84" t="s">
        <v>103</v>
      </c>
      <c r="I29" s="139" t="s">
        <v>500</v>
      </c>
      <c r="J29" s="84" t="s">
        <v>103</v>
      </c>
      <c r="K29" s="84" t="s">
        <v>103</v>
      </c>
      <c r="L29" s="84" t="s">
        <v>102</v>
      </c>
      <c r="M29" s="84" t="s">
        <v>102</v>
      </c>
      <c r="N29" s="150" t="s">
        <v>501</v>
      </c>
      <c r="O29" s="84" t="s">
        <v>103</v>
      </c>
      <c r="P29" s="84" t="s">
        <v>102</v>
      </c>
      <c r="Q29" s="84" t="s">
        <v>103</v>
      </c>
      <c r="R29" s="84" t="s">
        <v>102</v>
      </c>
      <c r="S29" s="150" t="s">
        <v>502</v>
      </c>
      <c r="T29" s="84" t="s">
        <v>103</v>
      </c>
      <c r="U29" s="84" t="s">
        <v>103</v>
      </c>
      <c r="V29" s="84" t="s">
        <v>103</v>
      </c>
      <c r="W29" s="84" t="s">
        <v>65</v>
      </c>
      <c r="X29" s="150" t="s">
        <v>503</v>
      </c>
      <c r="Y29" s="84" t="s">
        <v>103</v>
      </c>
      <c r="Z29" s="84" t="s">
        <v>102</v>
      </c>
      <c r="AA29" s="84" t="s">
        <v>102</v>
      </c>
      <c r="AB29" s="84" t="s">
        <v>102</v>
      </c>
      <c r="AC29" s="150" t="s">
        <v>714</v>
      </c>
      <c r="AD29" s="84" t="s">
        <v>103</v>
      </c>
      <c r="AE29" s="84" t="s">
        <v>102</v>
      </c>
      <c r="AF29" s="84" t="s">
        <v>102</v>
      </c>
      <c r="AG29" s="84" t="s">
        <v>102</v>
      </c>
      <c r="AH29" s="150" t="s">
        <v>715</v>
      </c>
      <c r="AI29" s="84" t="s">
        <v>103</v>
      </c>
      <c r="AJ29" s="84" t="s">
        <v>103</v>
      </c>
      <c r="AK29" s="84" t="s">
        <v>103</v>
      </c>
      <c r="AL29" s="84" t="s">
        <v>103</v>
      </c>
      <c r="AM29" s="150" t="s">
        <v>504</v>
      </c>
      <c r="AN29" s="84" t="s">
        <v>103</v>
      </c>
      <c r="AO29" s="84" t="s">
        <v>103</v>
      </c>
      <c r="AP29" s="84" t="s">
        <v>103</v>
      </c>
      <c r="AQ29" s="84" t="s">
        <v>103</v>
      </c>
      <c r="AR29" s="150" t="s">
        <v>716</v>
      </c>
      <c r="AS29" s="84" t="s">
        <v>103</v>
      </c>
      <c r="AT29" s="84" t="s">
        <v>65</v>
      </c>
      <c r="AU29" s="84" t="s">
        <v>65</v>
      </c>
      <c r="AV29" s="84" t="s">
        <v>65</v>
      </c>
      <c r="AW29" s="150" t="s">
        <v>505</v>
      </c>
      <c r="AX29" s="84" t="s">
        <v>103</v>
      </c>
      <c r="AY29" s="84" t="s">
        <v>102</v>
      </c>
      <c r="AZ29" s="84" t="s">
        <v>102</v>
      </c>
      <c r="BA29" s="84" t="s">
        <v>102</v>
      </c>
      <c r="BB29" s="139" t="s">
        <v>506</v>
      </c>
      <c r="BC29" s="84" t="s">
        <v>103</v>
      </c>
      <c r="BD29" s="84" t="s">
        <v>102</v>
      </c>
      <c r="BE29" s="84" t="s">
        <v>102</v>
      </c>
      <c r="BF29" s="84" t="s">
        <v>102</v>
      </c>
      <c r="BG29" s="139" t="s">
        <v>594</v>
      </c>
      <c r="BH29" s="84" t="s">
        <v>103</v>
      </c>
      <c r="BI29" s="84"/>
      <c r="BJ29" s="84" t="s">
        <v>102</v>
      </c>
      <c r="BK29" s="84" t="s">
        <v>102</v>
      </c>
      <c r="BL29" s="139"/>
      <c r="BM29" s="84" t="s">
        <v>65</v>
      </c>
      <c r="BN29" s="84" t="s">
        <v>65</v>
      </c>
      <c r="BO29" s="84" t="s">
        <v>65</v>
      </c>
      <c r="BP29" s="84" t="s">
        <v>65</v>
      </c>
      <c r="BQ29" s="139" t="s">
        <v>595</v>
      </c>
      <c r="BR29" s="84" t="s">
        <v>65</v>
      </c>
      <c r="BS29" s="84" t="s">
        <v>65</v>
      </c>
      <c r="BT29" s="84" t="s">
        <v>65</v>
      </c>
      <c r="BU29" s="84" t="s">
        <v>65</v>
      </c>
      <c r="BV29" s="148"/>
      <c r="BW29" s="84" t="s">
        <v>103</v>
      </c>
      <c r="BX29" s="84" t="s">
        <v>102</v>
      </c>
      <c r="BY29" s="84" t="s">
        <v>102</v>
      </c>
      <c r="BZ29" s="84" t="s">
        <v>102</v>
      </c>
      <c r="CA29" s="139" t="s">
        <v>596</v>
      </c>
      <c r="CB29" s="42"/>
      <c r="CC29" s="42"/>
      <c r="CD29" s="42"/>
      <c r="CE29" s="42"/>
      <c r="CF29" s="42"/>
      <c r="CG29" s="42"/>
      <c r="CH29" s="42"/>
    </row>
    <row r="30" spans="1:86" ht="147" customHeight="1" x14ac:dyDescent="0.25">
      <c r="A30" s="154"/>
      <c r="B30" s="151"/>
      <c r="C30" s="147"/>
      <c r="D30" s="65" t="s">
        <v>60</v>
      </c>
      <c r="E30" s="84" t="s">
        <v>103</v>
      </c>
      <c r="F30" s="84" t="s">
        <v>103</v>
      </c>
      <c r="G30" s="84" t="s">
        <v>103</v>
      </c>
      <c r="H30" s="84" t="s">
        <v>103</v>
      </c>
      <c r="I30" s="141"/>
      <c r="J30" s="84" t="s">
        <v>103</v>
      </c>
      <c r="K30" s="84" t="s">
        <v>103</v>
      </c>
      <c r="L30" s="84" t="s">
        <v>102</v>
      </c>
      <c r="M30" s="84" t="s">
        <v>102</v>
      </c>
      <c r="N30" s="151"/>
      <c r="O30" s="84" t="s">
        <v>103</v>
      </c>
      <c r="P30" s="84" t="s">
        <v>102</v>
      </c>
      <c r="Q30" s="84" t="s">
        <v>102</v>
      </c>
      <c r="R30" s="84" t="s">
        <v>102</v>
      </c>
      <c r="S30" s="151"/>
      <c r="T30" s="84" t="s">
        <v>103</v>
      </c>
      <c r="U30" s="84" t="s">
        <v>103</v>
      </c>
      <c r="V30" s="84" t="s">
        <v>103</v>
      </c>
      <c r="W30" s="84" t="s">
        <v>65</v>
      </c>
      <c r="X30" s="151"/>
      <c r="Y30" s="84" t="s">
        <v>103</v>
      </c>
      <c r="Z30" s="84" t="s">
        <v>102</v>
      </c>
      <c r="AA30" s="84" t="s">
        <v>102</v>
      </c>
      <c r="AB30" s="84" t="s">
        <v>102</v>
      </c>
      <c r="AC30" s="151"/>
      <c r="AD30" s="84" t="s">
        <v>103</v>
      </c>
      <c r="AE30" s="84" t="s">
        <v>102</v>
      </c>
      <c r="AF30" s="84" t="s">
        <v>102</v>
      </c>
      <c r="AG30" s="84" t="s">
        <v>102</v>
      </c>
      <c r="AH30" s="151"/>
      <c r="AI30" s="84" t="s">
        <v>103</v>
      </c>
      <c r="AJ30" s="84" t="s">
        <v>103</v>
      </c>
      <c r="AK30" s="84" t="s">
        <v>103</v>
      </c>
      <c r="AL30" s="84" t="s">
        <v>103</v>
      </c>
      <c r="AM30" s="151"/>
      <c r="AN30" s="84" t="s">
        <v>103</v>
      </c>
      <c r="AO30" s="84" t="s">
        <v>103</v>
      </c>
      <c r="AP30" s="84" t="s">
        <v>103</v>
      </c>
      <c r="AQ30" s="84" t="s">
        <v>103</v>
      </c>
      <c r="AR30" s="151"/>
      <c r="AS30" s="84" t="s">
        <v>103</v>
      </c>
      <c r="AT30" s="84" t="s">
        <v>65</v>
      </c>
      <c r="AU30" s="84" t="s">
        <v>103</v>
      </c>
      <c r="AV30" s="84" t="s">
        <v>65</v>
      </c>
      <c r="AW30" s="151"/>
      <c r="AX30" s="84" t="s">
        <v>103</v>
      </c>
      <c r="AY30" s="84" t="s">
        <v>102</v>
      </c>
      <c r="AZ30" s="84" t="s">
        <v>102</v>
      </c>
      <c r="BA30" s="84" t="s">
        <v>102</v>
      </c>
      <c r="BB30" s="141"/>
      <c r="BC30" s="84" t="s">
        <v>103</v>
      </c>
      <c r="BD30" s="84" t="s">
        <v>102</v>
      </c>
      <c r="BE30" s="84" t="s">
        <v>102</v>
      </c>
      <c r="BF30" s="84" t="s">
        <v>102</v>
      </c>
      <c r="BG30" s="141"/>
      <c r="BH30" s="84" t="s">
        <v>103</v>
      </c>
      <c r="BI30" s="84"/>
      <c r="BJ30" s="84" t="s">
        <v>102</v>
      </c>
      <c r="BK30" s="84" t="s">
        <v>102</v>
      </c>
      <c r="BL30" s="141"/>
      <c r="BM30" s="84" t="s">
        <v>65</v>
      </c>
      <c r="BN30" s="84" t="s">
        <v>65</v>
      </c>
      <c r="BO30" s="84" t="s">
        <v>65</v>
      </c>
      <c r="BP30" s="84" t="s">
        <v>65</v>
      </c>
      <c r="BQ30" s="141"/>
      <c r="BR30" s="84" t="s">
        <v>65</v>
      </c>
      <c r="BS30" s="84" t="s">
        <v>65</v>
      </c>
      <c r="BT30" s="84" t="s">
        <v>65</v>
      </c>
      <c r="BU30" s="84" t="s">
        <v>65</v>
      </c>
      <c r="BV30" s="149"/>
      <c r="BW30" s="84" t="s">
        <v>103</v>
      </c>
      <c r="BX30" s="84" t="s">
        <v>102</v>
      </c>
      <c r="BY30" s="84" t="s">
        <v>102</v>
      </c>
      <c r="BZ30" s="84" t="s">
        <v>102</v>
      </c>
      <c r="CA30" s="141"/>
      <c r="CB30" s="42"/>
      <c r="CC30" s="42"/>
      <c r="CD30" s="42"/>
      <c r="CE30" s="42"/>
      <c r="CF30" s="42"/>
      <c r="CG30" s="42"/>
      <c r="CH30" s="42"/>
    </row>
    <row r="31" spans="1:86" ht="109.5" customHeight="1" x14ac:dyDescent="0.25">
      <c r="A31" s="154"/>
      <c r="B31" s="55" t="s">
        <v>507</v>
      </c>
      <c r="C31" s="56" t="s">
        <v>213</v>
      </c>
      <c r="D31" s="53" t="s">
        <v>91</v>
      </c>
      <c r="E31" s="84" t="s">
        <v>103</v>
      </c>
      <c r="F31" s="84" t="s">
        <v>102</v>
      </c>
      <c r="G31" s="84" t="s">
        <v>102</v>
      </c>
      <c r="H31" s="84" t="s">
        <v>102</v>
      </c>
      <c r="I31" s="46" t="s">
        <v>508</v>
      </c>
      <c r="J31" s="84" t="s">
        <v>103</v>
      </c>
      <c r="K31" s="84" t="s">
        <v>102</v>
      </c>
      <c r="L31" s="84" t="s">
        <v>102</v>
      </c>
      <c r="M31" s="84" t="s">
        <v>103</v>
      </c>
      <c r="N31" s="53" t="s">
        <v>717</v>
      </c>
      <c r="O31" s="84" t="s">
        <v>103</v>
      </c>
      <c r="P31" s="84" t="s">
        <v>102</v>
      </c>
      <c r="Q31" s="84" t="s">
        <v>102</v>
      </c>
      <c r="R31" s="84" t="s">
        <v>102</v>
      </c>
      <c r="S31" s="53" t="s">
        <v>509</v>
      </c>
      <c r="T31" s="84" t="s">
        <v>103</v>
      </c>
      <c r="U31" s="84" t="s">
        <v>102</v>
      </c>
      <c r="V31" s="84" t="s">
        <v>102</v>
      </c>
      <c r="W31" s="84" t="s">
        <v>102</v>
      </c>
      <c r="X31" s="53" t="s">
        <v>510</v>
      </c>
      <c r="Y31" s="84" t="s">
        <v>103</v>
      </c>
      <c r="Z31" s="84" t="s">
        <v>102</v>
      </c>
      <c r="AA31" s="84" t="s">
        <v>102</v>
      </c>
      <c r="AB31" s="84" t="s">
        <v>102</v>
      </c>
      <c r="AC31" s="49" t="s">
        <v>511</v>
      </c>
      <c r="AD31" s="84" t="s">
        <v>103</v>
      </c>
      <c r="AE31" s="84" t="s">
        <v>102</v>
      </c>
      <c r="AF31" s="84" t="s">
        <v>102</v>
      </c>
      <c r="AG31" s="84" t="s">
        <v>103</v>
      </c>
      <c r="AH31" s="49" t="s">
        <v>512</v>
      </c>
      <c r="AI31" s="84" t="s">
        <v>103</v>
      </c>
      <c r="AJ31" s="84" t="s">
        <v>102</v>
      </c>
      <c r="AK31" s="84" t="s">
        <v>102</v>
      </c>
      <c r="AL31" s="84" t="s">
        <v>102</v>
      </c>
      <c r="AM31" s="49" t="s">
        <v>513</v>
      </c>
      <c r="AN31" s="84" t="s">
        <v>103</v>
      </c>
      <c r="AO31" s="84" t="s">
        <v>103</v>
      </c>
      <c r="AP31" s="84" t="s">
        <v>103</v>
      </c>
      <c r="AQ31" s="84" t="s">
        <v>103</v>
      </c>
      <c r="AR31" s="54" t="s">
        <v>718</v>
      </c>
      <c r="AS31" s="84" t="s">
        <v>103</v>
      </c>
      <c r="AT31" s="84" t="s">
        <v>65</v>
      </c>
      <c r="AU31" s="84" t="s">
        <v>65</v>
      </c>
      <c r="AV31" s="84" t="s">
        <v>65</v>
      </c>
      <c r="AW31" s="49" t="s">
        <v>514</v>
      </c>
      <c r="AX31" s="84" t="s">
        <v>103</v>
      </c>
      <c r="AY31" s="84" t="s">
        <v>102</v>
      </c>
      <c r="AZ31" s="84" t="s">
        <v>102</v>
      </c>
      <c r="BA31" s="84" t="s">
        <v>102</v>
      </c>
      <c r="BB31" s="49" t="s">
        <v>515</v>
      </c>
      <c r="BC31" s="84" t="s">
        <v>103</v>
      </c>
      <c r="BD31" s="84" t="s">
        <v>102</v>
      </c>
      <c r="BE31" s="84" t="s">
        <v>102</v>
      </c>
      <c r="BF31" s="84" t="s">
        <v>102</v>
      </c>
      <c r="BG31" s="46" t="s">
        <v>719</v>
      </c>
      <c r="BH31" s="84" t="s">
        <v>65</v>
      </c>
      <c r="BI31" s="84" t="s">
        <v>65</v>
      </c>
      <c r="BJ31" s="84" t="s">
        <v>65</v>
      </c>
      <c r="BK31" s="84" t="s">
        <v>65</v>
      </c>
      <c r="BL31" s="46" t="s">
        <v>516</v>
      </c>
      <c r="BM31" s="84" t="s">
        <v>65</v>
      </c>
      <c r="BN31" s="84" t="s">
        <v>65</v>
      </c>
      <c r="BO31" s="84" t="s">
        <v>65</v>
      </c>
      <c r="BP31" s="84" t="s">
        <v>65</v>
      </c>
      <c r="BQ31" s="46" t="s">
        <v>517</v>
      </c>
      <c r="BR31" s="84" t="s">
        <v>65</v>
      </c>
      <c r="BS31" s="84" t="s">
        <v>65</v>
      </c>
      <c r="BT31" s="84" t="s">
        <v>65</v>
      </c>
      <c r="BU31" s="84" t="s">
        <v>65</v>
      </c>
      <c r="BV31" s="46" t="s">
        <v>475</v>
      </c>
      <c r="BW31" s="84" t="s">
        <v>103</v>
      </c>
      <c r="BX31" s="84" t="s">
        <v>102</v>
      </c>
      <c r="BY31" s="84" t="s">
        <v>102</v>
      </c>
      <c r="BZ31" s="84" t="s">
        <v>102</v>
      </c>
      <c r="CA31" s="46" t="s">
        <v>597</v>
      </c>
      <c r="CB31" s="42"/>
      <c r="CC31" s="42"/>
      <c r="CD31" s="42"/>
      <c r="CE31" s="42"/>
      <c r="CF31" s="42"/>
      <c r="CG31" s="42"/>
      <c r="CH31" s="42"/>
    </row>
    <row r="32" spans="1:86" ht="58.5" customHeight="1" x14ac:dyDescent="0.25">
      <c r="A32" s="154"/>
      <c r="B32" s="142" t="s">
        <v>518</v>
      </c>
      <c r="C32" s="144" t="s">
        <v>213</v>
      </c>
      <c r="D32" s="68" t="s">
        <v>598</v>
      </c>
      <c r="E32" s="84" t="s">
        <v>103</v>
      </c>
      <c r="F32" s="84" t="s">
        <v>102</v>
      </c>
      <c r="G32" s="84" t="s">
        <v>102</v>
      </c>
      <c r="H32" s="84" t="s">
        <v>102</v>
      </c>
      <c r="I32" s="139" t="s">
        <v>519</v>
      </c>
      <c r="J32" s="84" t="s">
        <v>103</v>
      </c>
      <c r="K32" s="84" t="s">
        <v>102</v>
      </c>
      <c r="L32" s="84" t="s">
        <v>102</v>
      </c>
      <c r="M32" s="84" t="s">
        <v>102</v>
      </c>
      <c r="N32" s="139" t="s">
        <v>520</v>
      </c>
      <c r="O32" s="84" t="s">
        <v>103</v>
      </c>
      <c r="P32" s="84" t="s">
        <v>102</v>
      </c>
      <c r="Q32" s="84" t="s">
        <v>102</v>
      </c>
      <c r="R32" s="84" t="s">
        <v>102</v>
      </c>
      <c r="S32" s="139" t="s">
        <v>720</v>
      </c>
      <c r="T32" s="84" t="s">
        <v>103</v>
      </c>
      <c r="U32" s="84" t="s">
        <v>102</v>
      </c>
      <c r="V32" s="84" t="s">
        <v>102</v>
      </c>
      <c r="W32" s="84" t="s">
        <v>102</v>
      </c>
      <c r="X32" s="139" t="s">
        <v>521</v>
      </c>
      <c r="Y32" s="84" t="s">
        <v>103</v>
      </c>
      <c r="Z32" s="84" t="s">
        <v>102</v>
      </c>
      <c r="AA32" s="84" t="s">
        <v>102</v>
      </c>
      <c r="AB32" s="84" t="s">
        <v>102</v>
      </c>
      <c r="AC32" s="139" t="s">
        <v>522</v>
      </c>
      <c r="AD32" s="84" t="s">
        <v>103</v>
      </c>
      <c r="AE32" s="84" t="s">
        <v>103</v>
      </c>
      <c r="AF32" s="84" t="s">
        <v>103</v>
      </c>
      <c r="AG32" s="84" t="s">
        <v>103</v>
      </c>
      <c r="AH32" s="139" t="s">
        <v>523</v>
      </c>
      <c r="AI32" s="84" t="s">
        <v>65</v>
      </c>
      <c r="AJ32" s="84" t="s">
        <v>65</v>
      </c>
      <c r="AK32" s="84" t="s">
        <v>65</v>
      </c>
      <c r="AL32" s="84" t="s">
        <v>65</v>
      </c>
      <c r="AM32" s="139" t="s">
        <v>524</v>
      </c>
      <c r="AN32" s="84" t="s">
        <v>103</v>
      </c>
      <c r="AO32" s="84" t="s">
        <v>103</v>
      </c>
      <c r="AP32" s="84" t="s">
        <v>103</v>
      </c>
      <c r="AQ32" s="84" t="s">
        <v>103</v>
      </c>
      <c r="AR32" s="139" t="s">
        <v>525</v>
      </c>
      <c r="AS32" s="84" t="s">
        <v>103</v>
      </c>
      <c r="AT32" s="84" t="s">
        <v>65</v>
      </c>
      <c r="AU32" s="84" t="s">
        <v>65</v>
      </c>
      <c r="AV32" s="84" t="s">
        <v>65</v>
      </c>
      <c r="AW32" s="139" t="s">
        <v>514</v>
      </c>
      <c r="AX32" s="84" t="s">
        <v>103</v>
      </c>
      <c r="AY32" s="84" t="s">
        <v>65</v>
      </c>
      <c r="AZ32" s="84" t="s">
        <v>65</v>
      </c>
      <c r="BA32" s="84" t="s">
        <v>65</v>
      </c>
      <c r="BB32" s="139" t="s">
        <v>526</v>
      </c>
      <c r="BC32" s="84" t="s">
        <v>103</v>
      </c>
      <c r="BD32" s="84" t="s">
        <v>102</v>
      </c>
      <c r="BE32" s="84" t="s">
        <v>102</v>
      </c>
      <c r="BF32" s="84" t="s">
        <v>102</v>
      </c>
      <c r="BG32" s="139" t="s">
        <v>599</v>
      </c>
      <c r="BH32" s="84" t="s">
        <v>65</v>
      </c>
      <c r="BI32" s="84" t="s">
        <v>65</v>
      </c>
      <c r="BJ32" s="84" t="s">
        <v>65</v>
      </c>
      <c r="BK32" s="84" t="s">
        <v>65</v>
      </c>
      <c r="BL32" s="139" t="s">
        <v>527</v>
      </c>
      <c r="BM32" s="84" t="s">
        <v>65</v>
      </c>
      <c r="BN32" s="84" t="s">
        <v>65</v>
      </c>
      <c r="BO32" s="84" t="s">
        <v>65</v>
      </c>
      <c r="BP32" s="84" t="s">
        <v>65</v>
      </c>
      <c r="BQ32" s="139" t="s">
        <v>528</v>
      </c>
      <c r="BR32" s="84" t="s">
        <v>65</v>
      </c>
      <c r="BS32" s="84" t="s">
        <v>65</v>
      </c>
      <c r="BT32" s="84" t="s">
        <v>65</v>
      </c>
      <c r="BU32" s="84" t="s">
        <v>65</v>
      </c>
      <c r="BV32" s="139" t="s">
        <v>475</v>
      </c>
      <c r="BW32" s="84" t="s">
        <v>103</v>
      </c>
      <c r="BX32" s="84" t="s">
        <v>102</v>
      </c>
      <c r="BY32" s="84" t="s">
        <v>102</v>
      </c>
      <c r="BZ32" s="84" t="s">
        <v>102</v>
      </c>
      <c r="CA32" s="139" t="s">
        <v>721</v>
      </c>
      <c r="CB32" s="42"/>
      <c r="CC32" s="42"/>
      <c r="CD32" s="42"/>
      <c r="CE32" s="42"/>
      <c r="CF32" s="42"/>
      <c r="CG32" s="42"/>
      <c r="CH32" s="42"/>
    </row>
    <row r="33" spans="1:86" ht="58.5" customHeight="1" x14ac:dyDescent="0.25">
      <c r="A33" s="154"/>
      <c r="B33" s="143"/>
      <c r="C33" s="145"/>
      <c r="D33" s="53" t="s">
        <v>93</v>
      </c>
      <c r="E33" s="84" t="s">
        <v>103</v>
      </c>
      <c r="F33" s="84" t="s">
        <v>102</v>
      </c>
      <c r="G33" s="84" t="s">
        <v>102</v>
      </c>
      <c r="H33" s="84" t="s">
        <v>102</v>
      </c>
      <c r="I33" s="140"/>
      <c r="J33" s="84" t="s">
        <v>103</v>
      </c>
      <c r="K33" s="84" t="s">
        <v>102</v>
      </c>
      <c r="L33" s="84" t="s">
        <v>102</v>
      </c>
      <c r="M33" s="84" t="s">
        <v>102</v>
      </c>
      <c r="N33" s="140"/>
      <c r="O33" s="84" t="s">
        <v>103</v>
      </c>
      <c r="P33" s="84" t="s">
        <v>102</v>
      </c>
      <c r="Q33" s="84" t="s">
        <v>102</v>
      </c>
      <c r="R33" s="84" t="s">
        <v>102</v>
      </c>
      <c r="S33" s="140"/>
      <c r="T33" s="84" t="s">
        <v>103</v>
      </c>
      <c r="U33" s="84" t="s">
        <v>102</v>
      </c>
      <c r="V33" s="84" t="s">
        <v>102</v>
      </c>
      <c r="W33" s="84" t="s">
        <v>102</v>
      </c>
      <c r="X33" s="140"/>
      <c r="Y33" s="84" t="s">
        <v>103</v>
      </c>
      <c r="Z33" s="84" t="s">
        <v>102</v>
      </c>
      <c r="AA33" s="84" t="s">
        <v>102</v>
      </c>
      <c r="AB33" s="84" t="s">
        <v>102</v>
      </c>
      <c r="AC33" s="140"/>
      <c r="AD33" s="84" t="s">
        <v>103</v>
      </c>
      <c r="AE33" s="84" t="s">
        <v>102</v>
      </c>
      <c r="AF33" s="84" t="s">
        <v>102</v>
      </c>
      <c r="AG33" s="84" t="s">
        <v>102</v>
      </c>
      <c r="AH33" s="140"/>
      <c r="AI33" s="84" t="s">
        <v>103</v>
      </c>
      <c r="AJ33" s="84" t="s">
        <v>102</v>
      </c>
      <c r="AK33" s="84" t="s">
        <v>102</v>
      </c>
      <c r="AL33" s="84" t="s">
        <v>102</v>
      </c>
      <c r="AM33" s="140"/>
      <c r="AN33" s="84" t="s">
        <v>103</v>
      </c>
      <c r="AO33" s="84" t="s">
        <v>103</v>
      </c>
      <c r="AP33" s="84" t="s">
        <v>102</v>
      </c>
      <c r="AQ33" s="84" t="s">
        <v>102</v>
      </c>
      <c r="AR33" s="140"/>
      <c r="AS33" s="84" t="s">
        <v>103</v>
      </c>
      <c r="AT33" s="84" t="s">
        <v>65</v>
      </c>
      <c r="AU33" s="84" t="s">
        <v>65</v>
      </c>
      <c r="AV33" s="84" t="s">
        <v>65</v>
      </c>
      <c r="AW33" s="140"/>
      <c r="AX33" s="84" t="s">
        <v>103</v>
      </c>
      <c r="AY33" s="84" t="s">
        <v>102</v>
      </c>
      <c r="AZ33" s="84" t="s">
        <v>102</v>
      </c>
      <c r="BA33" s="84" t="s">
        <v>102</v>
      </c>
      <c r="BB33" s="140"/>
      <c r="BC33" s="84" t="s">
        <v>103</v>
      </c>
      <c r="BD33" s="84" t="s">
        <v>102</v>
      </c>
      <c r="BE33" s="84" t="s">
        <v>102</v>
      </c>
      <c r="BF33" s="84" t="s">
        <v>102</v>
      </c>
      <c r="BG33" s="140"/>
      <c r="BH33" s="84" t="s">
        <v>65</v>
      </c>
      <c r="BI33" s="84" t="s">
        <v>65</v>
      </c>
      <c r="BJ33" s="84" t="s">
        <v>65</v>
      </c>
      <c r="BK33" s="84" t="s">
        <v>65</v>
      </c>
      <c r="BL33" s="140"/>
      <c r="BM33" s="84" t="s">
        <v>65</v>
      </c>
      <c r="BN33" s="84" t="s">
        <v>65</v>
      </c>
      <c r="BO33" s="84" t="s">
        <v>65</v>
      </c>
      <c r="BP33" s="84" t="s">
        <v>65</v>
      </c>
      <c r="BQ33" s="140"/>
      <c r="BR33" s="84" t="s">
        <v>65</v>
      </c>
      <c r="BS33" s="84" t="s">
        <v>65</v>
      </c>
      <c r="BT33" s="84" t="s">
        <v>65</v>
      </c>
      <c r="BU33" s="84" t="s">
        <v>65</v>
      </c>
      <c r="BV33" s="140"/>
      <c r="BW33" s="84" t="s">
        <v>103</v>
      </c>
      <c r="BX33" s="84" t="s">
        <v>102</v>
      </c>
      <c r="BY33" s="84" t="s">
        <v>102</v>
      </c>
      <c r="BZ33" s="84" t="s">
        <v>102</v>
      </c>
      <c r="CA33" s="140"/>
      <c r="CB33" s="42"/>
      <c r="CC33" s="42"/>
      <c r="CD33" s="42"/>
      <c r="CE33" s="42"/>
      <c r="CF33" s="42"/>
      <c r="CG33" s="42"/>
      <c r="CH33" s="42"/>
    </row>
    <row r="34" spans="1:86" ht="58.5" customHeight="1" x14ac:dyDescent="0.25">
      <c r="A34" s="154"/>
      <c r="B34" s="143"/>
      <c r="C34" s="145"/>
      <c r="D34" s="53" t="s">
        <v>94</v>
      </c>
      <c r="E34" s="84" t="s">
        <v>103</v>
      </c>
      <c r="F34" s="84" t="s">
        <v>102</v>
      </c>
      <c r="G34" s="84" t="s">
        <v>102</v>
      </c>
      <c r="H34" s="84" t="s">
        <v>102</v>
      </c>
      <c r="I34" s="140"/>
      <c r="J34" s="84" t="s">
        <v>103</v>
      </c>
      <c r="K34" s="84" t="s">
        <v>102</v>
      </c>
      <c r="L34" s="84" t="s">
        <v>102</v>
      </c>
      <c r="M34" s="84" t="s">
        <v>102</v>
      </c>
      <c r="N34" s="140"/>
      <c r="O34" s="84" t="s">
        <v>103</v>
      </c>
      <c r="P34" s="84" t="s">
        <v>102</v>
      </c>
      <c r="Q34" s="84" t="s">
        <v>102</v>
      </c>
      <c r="R34" s="84" t="s">
        <v>102</v>
      </c>
      <c r="S34" s="140"/>
      <c r="T34" s="84" t="s">
        <v>103</v>
      </c>
      <c r="U34" s="84" t="s">
        <v>102</v>
      </c>
      <c r="V34" s="84" t="s">
        <v>102</v>
      </c>
      <c r="W34" s="84" t="s">
        <v>102</v>
      </c>
      <c r="X34" s="140"/>
      <c r="Y34" s="84" t="s">
        <v>103</v>
      </c>
      <c r="Z34" s="84" t="s">
        <v>102</v>
      </c>
      <c r="AA34" s="84" t="s">
        <v>102</v>
      </c>
      <c r="AB34" s="84" t="s">
        <v>102</v>
      </c>
      <c r="AC34" s="140"/>
      <c r="AD34" s="84" t="s">
        <v>103</v>
      </c>
      <c r="AE34" s="84" t="s">
        <v>103</v>
      </c>
      <c r="AF34" s="84" t="s">
        <v>103</v>
      </c>
      <c r="AG34" s="84" t="s">
        <v>103</v>
      </c>
      <c r="AH34" s="140"/>
      <c r="AI34" s="84" t="s">
        <v>65</v>
      </c>
      <c r="AJ34" s="84" t="s">
        <v>65</v>
      </c>
      <c r="AK34" s="84" t="s">
        <v>65</v>
      </c>
      <c r="AL34" s="84" t="s">
        <v>65</v>
      </c>
      <c r="AM34" s="140"/>
      <c r="AN34" s="84" t="s">
        <v>103</v>
      </c>
      <c r="AO34" s="84" t="s">
        <v>103</v>
      </c>
      <c r="AP34" s="84" t="s">
        <v>103</v>
      </c>
      <c r="AQ34" s="84" t="s">
        <v>103</v>
      </c>
      <c r="AR34" s="140"/>
      <c r="AS34" s="84" t="s">
        <v>103</v>
      </c>
      <c r="AT34" s="84" t="s">
        <v>65</v>
      </c>
      <c r="AU34" s="84" t="s">
        <v>65</v>
      </c>
      <c r="AV34" s="84" t="s">
        <v>65</v>
      </c>
      <c r="AW34" s="140"/>
      <c r="AX34" s="84" t="s">
        <v>103</v>
      </c>
      <c r="AY34" s="84" t="s">
        <v>65</v>
      </c>
      <c r="AZ34" s="84" t="s">
        <v>65</v>
      </c>
      <c r="BA34" s="84" t="s">
        <v>65</v>
      </c>
      <c r="BB34" s="140"/>
      <c r="BC34" s="84" t="s">
        <v>103</v>
      </c>
      <c r="BD34" s="84" t="s">
        <v>102</v>
      </c>
      <c r="BE34" s="84" t="s">
        <v>102</v>
      </c>
      <c r="BF34" s="84" t="s">
        <v>102</v>
      </c>
      <c r="BG34" s="140"/>
      <c r="BH34" s="84" t="s">
        <v>65</v>
      </c>
      <c r="BI34" s="84" t="s">
        <v>65</v>
      </c>
      <c r="BJ34" s="84" t="s">
        <v>65</v>
      </c>
      <c r="BK34" s="84" t="s">
        <v>65</v>
      </c>
      <c r="BL34" s="140"/>
      <c r="BM34" s="84" t="s">
        <v>65</v>
      </c>
      <c r="BN34" s="84" t="s">
        <v>65</v>
      </c>
      <c r="BO34" s="84" t="s">
        <v>65</v>
      </c>
      <c r="BP34" s="84" t="s">
        <v>65</v>
      </c>
      <c r="BQ34" s="140"/>
      <c r="BR34" s="84" t="s">
        <v>65</v>
      </c>
      <c r="BS34" s="84" t="s">
        <v>65</v>
      </c>
      <c r="BT34" s="84" t="s">
        <v>65</v>
      </c>
      <c r="BU34" s="84" t="s">
        <v>65</v>
      </c>
      <c r="BV34" s="140"/>
      <c r="BW34" s="84" t="s">
        <v>103</v>
      </c>
      <c r="BX34" s="84" t="s">
        <v>102</v>
      </c>
      <c r="BY34" s="84" t="s">
        <v>102</v>
      </c>
      <c r="BZ34" s="84" t="s">
        <v>102</v>
      </c>
      <c r="CA34" s="140"/>
      <c r="CB34" s="42"/>
      <c r="CC34" s="42"/>
      <c r="CD34" s="42"/>
      <c r="CE34" s="42"/>
      <c r="CF34" s="42"/>
      <c r="CG34" s="42"/>
      <c r="CH34" s="42"/>
    </row>
    <row r="35" spans="1:86" ht="58.5" customHeight="1" x14ac:dyDescent="0.25">
      <c r="A35" s="154"/>
      <c r="B35" s="143"/>
      <c r="C35" s="145"/>
      <c r="D35" s="68" t="s">
        <v>600</v>
      </c>
      <c r="E35" s="84" t="s">
        <v>103</v>
      </c>
      <c r="F35" s="84" t="s">
        <v>102</v>
      </c>
      <c r="G35" s="84" t="s">
        <v>102</v>
      </c>
      <c r="H35" s="84" t="s">
        <v>102</v>
      </c>
      <c r="I35" s="140"/>
      <c r="J35" s="84" t="s">
        <v>103</v>
      </c>
      <c r="K35" s="84" t="s">
        <v>102</v>
      </c>
      <c r="L35" s="84" t="s">
        <v>102</v>
      </c>
      <c r="M35" s="84" t="s">
        <v>102</v>
      </c>
      <c r="N35" s="140"/>
      <c r="O35" s="84" t="s">
        <v>103</v>
      </c>
      <c r="P35" s="84" t="s">
        <v>102</v>
      </c>
      <c r="Q35" s="84" t="s">
        <v>102</v>
      </c>
      <c r="R35" s="84" t="s">
        <v>102</v>
      </c>
      <c r="S35" s="140"/>
      <c r="T35" s="84" t="s">
        <v>103</v>
      </c>
      <c r="U35" s="84" t="s">
        <v>102</v>
      </c>
      <c r="V35" s="84" t="s">
        <v>102</v>
      </c>
      <c r="W35" s="84" t="s">
        <v>102</v>
      </c>
      <c r="X35" s="140"/>
      <c r="Y35" s="84" t="s">
        <v>103</v>
      </c>
      <c r="Z35" s="84" t="s">
        <v>102</v>
      </c>
      <c r="AA35" s="84" t="s">
        <v>102</v>
      </c>
      <c r="AB35" s="84" t="s">
        <v>102</v>
      </c>
      <c r="AC35" s="140"/>
      <c r="AD35" s="84" t="s">
        <v>103</v>
      </c>
      <c r="AE35" s="84" t="s">
        <v>103</v>
      </c>
      <c r="AF35" s="84" t="s">
        <v>103</v>
      </c>
      <c r="AG35" s="84" t="s">
        <v>103</v>
      </c>
      <c r="AH35" s="140"/>
      <c r="AI35" s="84" t="s">
        <v>65</v>
      </c>
      <c r="AJ35" s="84" t="s">
        <v>65</v>
      </c>
      <c r="AK35" s="84" t="s">
        <v>65</v>
      </c>
      <c r="AL35" s="84" t="s">
        <v>65</v>
      </c>
      <c r="AM35" s="140"/>
      <c r="AN35" s="84" t="s">
        <v>103</v>
      </c>
      <c r="AO35" s="84" t="s">
        <v>103</v>
      </c>
      <c r="AP35" s="84" t="s">
        <v>103</v>
      </c>
      <c r="AQ35" s="84" t="s">
        <v>103</v>
      </c>
      <c r="AR35" s="140"/>
      <c r="AS35" s="84" t="s">
        <v>103</v>
      </c>
      <c r="AT35" s="84" t="s">
        <v>65</v>
      </c>
      <c r="AU35" s="84" t="s">
        <v>65</v>
      </c>
      <c r="AV35" s="84" t="s">
        <v>65</v>
      </c>
      <c r="AW35" s="140"/>
      <c r="AX35" s="84" t="s">
        <v>103</v>
      </c>
      <c r="AY35" s="84" t="s">
        <v>65</v>
      </c>
      <c r="AZ35" s="84" t="s">
        <v>65</v>
      </c>
      <c r="BA35" s="84" t="s">
        <v>65</v>
      </c>
      <c r="BB35" s="140"/>
      <c r="BC35" s="84" t="s">
        <v>103</v>
      </c>
      <c r="BD35" s="84" t="s">
        <v>102</v>
      </c>
      <c r="BE35" s="84" t="s">
        <v>102</v>
      </c>
      <c r="BF35" s="84" t="s">
        <v>102</v>
      </c>
      <c r="BG35" s="140"/>
      <c r="BH35" s="84" t="s">
        <v>65</v>
      </c>
      <c r="BI35" s="84" t="s">
        <v>65</v>
      </c>
      <c r="BJ35" s="84" t="s">
        <v>65</v>
      </c>
      <c r="BK35" s="84" t="s">
        <v>65</v>
      </c>
      <c r="BL35" s="140"/>
      <c r="BM35" s="84" t="s">
        <v>65</v>
      </c>
      <c r="BN35" s="84" t="s">
        <v>65</v>
      </c>
      <c r="BO35" s="84" t="s">
        <v>65</v>
      </c>
      <c r="BP35" s="84" t="s">
        <v>65</v>
      </c>
      <c r="BQ35" s="140"/>
      <c r="BR35" s="84" t="s">
        <v>65</v>
      </c>
      <c r="BS35" s="84" t="s">
        <v>65</v>
      </c>
      <c r="BT35" s="84" t="s">
        <v>65</v>
      </c>
      <c r="BU35" s="84" t="s">
        <v>65</v>
      </c>
      <c r="BV35" s="140"/>
      <c r="BW35" s="84" t="s">
        <v>103</v>
      </c>
      <c r="BX35" s="84" t="s">
        <v>102</v>
      </c>
      <c r="BY35" s="84" t="s">
        <v>102</v>
      </c>
      <c r="BZ35" s="84" t="s">
        <v>102</v>
      </c>
      <c r="CA35" s="140"/>
      <c r="CB35" s="42"/>
      <c r="CC35" s="42"/>
      <c r="CD35" s="42"/>
      <c r="CE35" s="42"/>
      <c r="CF35" s="42"/>
      <c r="CG35" s="42"/>
      <c r="CH35" s="42"/>
    </row>
    <row r="36" spans="1:86" ht="58.5" customHeight="1" x14ac:dyDescent="0.25">
      <c r="A36" s="154"/>
      <c r="B36" s="146"/>
      <c r="C36" s="147"/>
      <c r="D36" s="53" t="s">
        <v>95</v>
      </c>
      <c r="E36" s="84" t="s">
        <v>103</v>
      </c>
      <c r="F36" s="84" t="s">
        <v>65</v>
      </c>
      <c r="G36" s="84" t="s">
        <v>65</v>
      </c>
      <c r="H36" s="84" t="s">
        <v>65</v>
      </c>
      <c r="I36" s="141"/>
      <c r="J36" s="84" t="s">
        <v>65</v>
      </c>
      <c r="K36" s="84" t="s">
        <v>65</v>
      </c>
      <c r="L36" s="84" t="s">
        <v>65</v>
      </c>
      <c r="M36" s="84" t="s">
        <v>65</v>
      </c>
      <c r="N36" s="141"/>
      <c r="O36" s="84" t="s">
        <v>103</v>
      </c>
      <c r="P36" s="84" t="s">
        <v>65</v>
      </c>
      <c r="Q36" s="84" t="s">
        <v>65</v>
      </c>
      <c r="R36" s="84" t="s">
        <v>102</v>
      </c>
      <c r="S36" s="141"/>
      <c r="T36" s="84" t="s">
        <v>103</v>
      </c>
      <c r="U36" s="84" t="s">
        <v>65</v>
      </c>
      <c r="V36" s="84" t="s">
        <v>65</v>
      </c>
      <c r="W36" s="84" t="s">
        <v>65</v>
      </c>
      <c r="X36" s="141"/>
      <c r="Y36" s="84" t="s">
        <v>103</v>
      </c>
      <c r="Z36" s="84" t="s">
        <v>65</v>
      </c>
      <c r="AA36" s="84" t="s">
        <v>65</v>
      </c>
      <c r="AB36" s="84" t="s">
        <v>102</v>
      </c>
      <c r="AC36" s="141"/>
      <c r="AD36" s="84" t="s">
        <v>65</v>
      </c>
      <c r="AE36" s="84" t="s">
        <v>65</v>
      </c>
      <c r="AF36" s="84" t="s">
        <v>65</v>
      </c>
      <c r="AG36" s="84" t="s">
        <v>65</v>
      </c>
      <c r="AH36" s="141"/>
      <c r="AI36" s="84" t="s">
        <v>65</v>
      </c>
      <c r="AJ36" s="84" t="s">
        <v>65</v>
      </c>
      <c r="AK36" s="84" t="s">
        <v>65</v>
      </c>
      <c r="AL36" s="84" t="s">
        <v>65</v>
      </c>
      <c r="AM36" s="141"/>
      <c r="AN36" s="84" t="s">
        <v>65</v>
      </c>
      <c r="AO36" s="84" t="s">
        <v>65</v>
      </c>
      <c r="AP36" s="84" t="s">
        <v>65</v>
      </c>
      <c r="AQ36" s="84" t="s">
        <v>65</v>
      </c>
      <c r="AR36" s="141"/>
      <c r="AS36" s="84" t="s">
        <v>103</v>
      </c>
      <c r="AT36" s="84" t="s">
        <v>65</v>
      </c>
      <c r="AU36" s="84" t="s">
        <v>103</v>
      </c>
      <c r="AV36" s="84" t="s">
        <v>65</v>
      </c>
      <c r="AW36" s="141"/>
      <c r="AX36" s="84" t="s">
        <v>103</v>
      </c>
      <c r="AY36" s="84" t="s">
        <v>65</v>
      </c>
      <c r="AZ36" s="84" t="s">
        <v>65</v>
      </c>
      <c r="BA36" s="84" t="s">
        <v>65</v>
      </c>
      <c r="BB36" s="141"/>
      <c r="BC36" s="84" t="s">
        <v>103</v>
      </c>
      <c r="BD36" s="84" t="s">
        <v>65</v>
      </c>
      <c r="BE36" s="84" t="s">
        <v>65</v>
      </c>
      <c r="BF36" s="84" t="s">
        <v>65</v>
      </c>
      <c r="BG36" s="141"/>
      <c r="BH36" s="84" t="s">
        <v>65</v>
      </c>
      <c r="BI36" s="84" t="s">
        <v>65</v>
      </c>
      <c r="BJ36" s="84" t="s">
        <v>65</v>
      </c>
      <c r="BK36" s="84" t="s">
        <v>65</v>
      </c>
      <c r="BL36" s="141"/>
      <c r="BM36" s="84" t="s">
        <v>65</v>
      </c>
      <c r="BN36" s="84" t="s">
        <v>65</v>
      </c>
      <c r="BO36" s="84" t="s">
        <v>65</v>
      </c>
      <c r="BP36" s="84" t="s">
        <v>65</v>
      </c>
      <c r="BQ36" s="141"/>
      <c r="BR36" s="84" t="s">
        <v>65</v>
      </c>
      <c r="BS36" s="84" t="s">
        <v>65</v>
      </c>
      <c r="BT36" s="84" t="s">
        <v>65</v>
      </c>
      <c r="BU36" s="84" t="s">
        <v>65</v>
      </c>
      <c r="BV36" s="141"/>
      <c r="BW36" s="84" t="s">
        <v>65</v>
      </c>
      <c r="BX36" s="84" t="s">
        <v>65</v>
      </c>
      <c r="BY36" s="84" t="s">
        <v>65</v>
      </c>
      <c r="BZ36" s="84" t="s">
        <v>65</v>
      </c>
      <c r="CA36" s="141"/>
      <c r="CB36" s="42"/>
      <c r="CC36" s="42"/>
      <c r="CD36" s="42"/>
      <c r="CE36" s="42"/>
      <c r="CF36" s="42"/>
      <c r="CG36" s="42"/>
      <c r="CH36" s="42"/>
    </row>
    <row r="37" spans="1:86" ht="58.5" customHeight="1" x14ac:dyDescent="0.25">
      <c r="A37" s="154"/>
      <c r="B37" s="142" t="s">
        <v>529</v>
      </c>
      <c r="C37" s="144" t="s">
        <v>159</v>
      </c>
      <c r="D37" s="53" t="s">
        <v>601</v>
      </c>
      <c r="E37" s="84" t="s">
        <v>103</v>
      </c>
      <c r="F37" s="84" t="s">
        <v>102</v>
      </c>
      <c r="G37" s="84" t="s">
        <v>102</v>
      </c>
      <c r="H37" s="84" t="s">
        <v>102</v>
      </c>
      <c r="I37" s="139" t="s">
        <v>530</v>
      </c>
      <c r="J37" s="84" t="s">
        <v>103</v>
      </c>
      <c r="K37" s="84" t="s">
        <v>102</v>
      </c>
      <c r="L37" s="84" t="s">
        <v>102</v>
      </c>
      <c r="M37" s="84" t="s">
        <v>103</v>
      </c>
      <c r="N37" s="139" t="s">
        <v>726</v>
      </c>
      <c r="O37" s="84" t="s">
        <v>103</v>
      </c>
      <c r="P37" s="84" t="s">
        <v>102</v>
      </c>
      <c r="Q37" s="84" t="s">
        <v>102</v>
      </c>
      <c r="R37" s="84" t="s">
        <v>102</v>
      </c>
      <c r="S37" s="139" t="s">
        <v>531</v>
      </c>
      <c r="T37" s="84" t="s">
        <v>103</v>
      </c>
      <c r="U37" s="84" t="s">
        <v>102</v>
      </c>
      <c r="V37" s="84" t="s">
        <v>102</v>
      </c>
      <c r="W37" s="84" t="s">
        <v>102</v>
      </c>
      <c r="X37" s="139" t="s">
        <v>532</v>
      </c>
      <c r="Y37" s="84" t="s">
        <v>103</v>
      </c>
      <c r="Z37" s="84" t="s">
        <v>102</v>
      </c>
      <c r="AA37" s="84" t="s">
        <v>102</v>
      </c>
      <c r="AB37" s="84" t="s">
        <v>102</v>
      </c>
      <c r="AC37" s="139" t="s">
        <v>533</v>
      </c>
      <c r="AD37" s="84" t="s">
        <v>103</v>
      </c>
      <c r="AE37" s="84" t="s">
        <v>103</v>
      </c>
      <c r="AF37" s="84" t="s">
        <v>103</v>
      </c>
      <c r="AG37" s="84" t="s">
        <v>103</v>
      </c>
      <c r="AH37" s="139" t="s">
        <v>534</v>
      </c>
      <c r="AI37" s="84" t="s">
        <v>65</v>
      </c>
      <c r="AJ37" s="84" t="s">
        <v>65</v>
      </c>
      <c r="AK37" s="84" t="s">
        <v>65</v>
      </c>
      <c r="AL37" s="84" t="s">
        <v>65</v>
      </c>
      <c r="AM37" s="139" t="s">
        <v>535</v>
      </c>
      <c r="AN37" s="84" t="s">
        <v>65</v>
      </c>
      <c r="AO37" s="84" t="s">
        <v>65</v>
      </c>
      <c r="AP37" s="84" t="s">
        <v>65</v>
      </c>
      <c r="AQ37" s="84" t="s">
        <v>65</v>
      </c>
      <c r="AR37" s="139" t="s">
        <v>525</v>
      </c>
      <c r="AS37" s="84" t="s">
        <v>103</v>
      </c>
      <c r="AT37" s="84" t="s">
        <v>65</v>
      </c>
      <c r="AU37" s="84" t="s">
        <v>103</v>
      </c>
      <c r="AV37" s="84" t="s">
        <v>65</v>
      </c>
      <c r="AW37" s="139" t="s">
        <v>514</v>
      </c>
      <c r="AX37" s="84" t="s">
        <v>103</v>
      </c>
      <c r="AY37" s="84" t="s">
        <v>65</v>
      </c>
      <c r="AZ37" s="84" t="s">
        <v>65</v>
      </c>
      <c r="BA37" s="84" t="s">
        <v>65</v>
      </c>
      <c r="BB37" s="139" t="s">
        <v>526</v>
      </c>
      <c r="BC37" s="84" t="s">
        <v>103</v>
      </c>
      <c r="BD37" s="84" t="s">
        <v>103</v>
      </c>
      <c r="BE37" s="84" t="s">
        <v>103</v>
      </c>
      <c r="BF37" s="84" t="s">
        <v>103</v>
      </c>
      <c r="BG37" s="139" t="s">
        <v>722</v>
      </c>
      <c r="BH37" s="84" t="s">
        <v>65</v>
      </c>
      <c r="BI37" s="84" t="s">
        <v>65</v>
      </c>
      <c r="BJ37" s="84" t="s">
        <v>65</v>
      </c>
      <c r="BK37" s="84" t="s">
        <v>65</v>
      </c>
      <c r="BL37" s="139" t="s">
        <v>536</v>
      </c>
      <c r="BM37" s="84" t="s">
        <v>65</v>
      </c>
      <c r="BN37" s="84" t="s">
        <v>65</v>
      </c>
      <c r="BO37" s="84" t="s">
        <v>65</v>
      </c>
      <c r="BP37" s="84" t="s">
        <v>65</v>
      </c>
      <c r="BQ37" s="139" t="s">
        <v>537</v>
      </c>
      <c r="BR37" s="84" t="s">
        <v>65</v>
      </c>
      <c r="BS37" s="84" t="s">
        <v>65</v>
      </c>
      <c r="BT37" s="84" t="s">
        <v>65</v>
      </c>
      <c r="BU37" s="84" t="s">
        <v>65</v>
      </c>
      <c r="BV37" s="139" t="s">
        <v>475</v>
      </c>
      <c r="BW37" s="84" t="s">
        <v>103</v>
      </c>
      <c r="BX37" s="84" t="s">
        <v>103</v>
      </c>
      <c r="BY37" s="84" t="s">
        <v>103</v>
      </c>
      <c r="BZ37" s="84" t="s">
        <v>103</v>
      </c>
      <c r="CA37" s="139" t="s">
        <v>723</v>
      </c>
      <c r="CB37" s="42"/>
      <c r="CC37" s="42"/>
      <c r="CD37" s="42"/>
      <c r="CE37" s="42"/>
      <c r="CF37" s="42"/>
      <c r="CG37" s="42"/>
      <c r="CH37" s="42"/>
    </row>
    <row r="38" spans="1:86" ht="102.75" customHeight="1" x14ac:dyDescent="0.25">
      <c r="A38" s="154"/>
      <c r="B38" s="146"/>
      <c r="C38" s="147"/>
      <c r="D38" s="53" t="s">
        <v>60</v>
      </c>
      <c r="E38" s="84" t="s">
        <v>103</v>
      </c>
      <c r="F38" s="84" t="s">
        <v>102</v>
      </c>
      <c r="G38" s="84" t="s">
        <v>102</v>
      </c>
      <c r="H38" s="84" t="s">
        <v>102</v>
      </c>
      <c r="I38" s="141"/>
      <c r="J38" s="84" t="s">
        <v>103</v>
      </c>
      <c r="K38" s="84" t="s">
        <v>102</v>
      </c>
      <c r="L38" s="84" t="s">
        <v>102</v>
      </c>
      <c r="M38" s="84" t="s">
        <v>103</v>
      </c>
      <c r="N38" s="141"/>
      <c r="O38" s="84" t="s">
        <v>103</v>
      </c>
      <c r="P38" s="84" t="s">
        <v>102</v>
      </c>
      <c r="Q38" s="84" t="s">
        <v>102</v>
      </c>
      <c r="R38" s="84" t="s">
        <v>102</v>
      </c>
      <c r="S38" s="141"/>
      <c r="T38" s="84" t="s">
        <v>103</v>
      </c>
      <c r="U38" s="84" t="s">
        <v>102</v>
      </c>
      <c r="V38" s="84" t="s">
        <v>102</v>
      </c>
      <c r="W38" s="84" t="s">
        <v>102</v>
      </c>
      <c r="X38" s="141"/>
      <c r="Y38" s="84" t="s">
        <v>103</v>
      </c>
      <c r="Z38" s="84" t="s">
        <v>102</v>
      </c>
      <c r="AA38" s="84" t="s">
        <v>102</v>
      </c>
      <c r="AB38" s="84" t="s">
        <v>102</v>
      </c>
      <c r="AC38" s="141"/>
      <c r="AD38" s="84" t="s">
        <v>103</v>
      </c>
      <c r="AE38" s="84" t="s">
        <v>103</v>
      </c>
      <c r="AF38" s="84" t="s">
        <v>103</v>
      </c>
      <c r="AG38" s="84" t="s">
        <v>103</v>
      </c>
      <c r="AH38" s="141"/>
      <c r="AI38" s="84" t="s">
        <v>65</v>
      </c>
      <c r="AJ38" s="84" t="s">
        <v>65</v>
      </c>
      <c r="AK38" s="84" t="s">
        <v>65</v>
      </c>
      <c r="AL38" s="84" t="s">
        <v>65</v>
      </c>
      <c r="AM38" s="141"/>
      <c r="AN38" s="84" t="s">
        <v>65</v>
      </c>
      <c r="AO38" s="84" t="s">
        <v>65</v>
      </c>
      <c r="AP38" s="84" t="s">
        <v>65</v>
      </c>
      <c r="AQ38" s="84" t="s">
        <v>65</v>
      </c>
      <c r="AR38" s="141"/>
      <c r="AS38" s="84" t="s">
        <v>103</v>
      </c>
      <c r="AT38" s="84" t="s">
        <v>65</v>
      </c>
      <c r="AU38" s="84" t="s">
        <v>103</v>
      </c>
      <c r="AV38" s="84" t="s">
        <v>65</v>
      </c>
      <c r="AW38" s="141"/>
      <c r="AX38" s="84" t="s">
        <v>103</v>
      </c>
      <c r="AY38" s="84" t="s">
        <v>65</v>
      </c>
      <c r="AZ38" s="84" t="s">
        <v>65</v>
      </c>
      <c r="BA38" s="84" t="s">
        <v>65</v>
      </c>
      <c r="BB38" s="141"/>
      <c r="BC38" s="84" t="s">
        <v>103</v>
      </c>
      <c r="BD38" s="84" t="s">
        <v>103</v>
      </c>
      <c r="BE38" s="84" t="s">
        <v>103</v>
      </c>
      <c r="BF38" s="84" t="s">
        <v>103</v>
      </c>
      <c r="BG38" s="141"/>
      <c r="BH38" s="84" t="s">
        <v>65</v>
      </c>
      <c r="BI38" s="84" t="s">
        <v>65</v>
      </c>
      <c r="BJ38" s="84" t="s">
        <v>65</v>
      </c>
      <c r="BK38" s="84" t="s">
        <v>65</v>
      </c>
      <c r="BL38" s="141"/>
      <c r="BM38" s="84" t="s">
        <v>65</v>
      </c>
      <c r="BN38" s="84" t="s">
        <v>65</v>
      </c>
      <c r="BO38" s="84" t="s">
        <v>65</v>
      </c>
      <c r="BP38" s="84" t="s">
        <v>65</v>
      </c>
      <c r="BQ38" s="141"/>
      <c r="BR38" s="84" t="s">
        <v>65</v>
      </c>
      <c r="BS38" s="84" t="s">
        <v>65</v>
      </c>
      <c r="BT38" s="84" t="s">
        <v>65</v>
      </c>
      <c r="BU38" s="84" t="s">
        <v>65</v>
      </c>
      <c r="BV38" s="141"/>
      <c r="BW38" s="84" t="s">
        <v>103</v>
      </c>
      <c r="BX38" s="84" t="s">
        <v>103</v>
      </c>
      <c r="BY38" s="84" t="s">
        <v>103</v>
      </c>
      <c r="BZ38" s="84" t="s">
        <v>103</v>
      </c>
      <c r="CA38" s="141"/>
      <c r="CB38" s="42"/>
      <c r="CC38" s="42"/>
      <c r="CD38" s="42"/>
      <c r="CE38" s="42"/>
      <c r="CF38" s="42"/>
      <c r="CG38" s="42"/>
      <c r="CH38" s="42"/>
    </row>
    <row r="39" spans="1:86" ht="58.5" customHeight="1" x14ac:dyDescent="0.25">
      <c r="A39" s="154"/>
      <c r="B39" s="142" t="s">
        <v>538</v>
      </c>
      <c r="C39" s="144" t="s">
        <v>160</v>
      </c>
      <c r="D39" s="53" t="s">
        <v>104</v>
      </c>
      <c r="E39" s="84" t="s">
        <v>103</v>
      </c>
      <c r="F39" s="84" t="s">
        <v>103</v>
      </c>
      <c r="G39" s="84" t="s">
        <v>103</v>
      </c>
      <c r="H39" s="84" t="s">
        <v>103</v>
      </c>
      <c r="I39" s="139" t="s">
        <v>539</v>
      </c>
      <c r="J39" s="84" t="s">
        <v>103</v>
      </c>
      <c r="K39" s="84" t="s">
        <v>103</v>
      </c>
      <c r="L39" s="84" t="s">
        <v>103</v>
      </c>
      <c r="M39" s="84" t="s">
        <v>103</v>
      </c>
      <c r="N39" s="139" t="s">
        <v>540</v>
      </c>
      <c r="O39" s="84" t="s">
        <v>103</v>
      </c>
      <c r="P39" s="84" t="s">
        <v>65</v>
      </c>
      <c r="Q39" s="84" t="s">
        <v>65</v>
      </c>
      <c r="R39" s="84" t="s">
        <v>65</v>
      </c>
      <c r="S39" s="139" t="s">
        <v>727</v>
      </c>
      <c r="T39" s="84" t="s">
        <v>103</v>
      </c>
      <c r="U39" s="84" t="s">
        <v>103</v>
      </c>
      <c r="V39" s="84" t="s">
        <v>103</v>
      </c>
      <c r="W39" s="84" t="s">
        <v>103</v>
      </c>
      <c r="X39" s="139" t="s">
        <v>541</v>
      </c>
      <c r="Y39" s="84" t="s">
        <v>103</v>
      </c>
      <c r="Z39" s="84" t="s">
        <v>65</v>
      </c>
      <c r="AA39" s="84" t="s">
        <v>65</v>
      </c>
      <c r="AB39" s="84" t="s">
        <v>65</v>
      </c>
      <c r="AC39" s="139" t="s">
        <v>542</v>
      </c>
      <c r="AD39" s="84" t="s">
        <v>65</v>
      </c>
      <c r="AE39" s="84" t="s">
        <v>65</v>
      </c>
      <c r="AF39" s="84" t="s">
        <v>65</v>
      </c>
      <c r="AG39" s="84" t="s">
        <v>65</v>
      </c>
      <c r="AH39" s="139" t="s">
        <v>543</v>
      </c>
      <c r="AI39" s="84" t="s">
        <v>65</v>
      </c>
      <c r="AJ39" s="84" t="s">
        <v>65</v>
      </c>
      <c r="AK39" s="84" t="s">
        <v>65</v>
      </c>
      <c r="AL39" s="84" t="s">
        <v>65</v>
      </c>
      <c r="AM39" s="139" t="s">
        <v>544</v>
      </c>
      <c r="AN39" s="84" t="s">
        <v>65</v>
      </c>
      <c r="AO39" s="84" t="s">
        <v>65</v>
      </c>
      <c r="AP39" s="84" t="s">
        <v>65</v>
      </c>
      <c r="AQ39" s="84" t="s">
        <v>65</v>
      </c>
      <c r="AR39" s="139" t="s">
        <v>728</v>
      </c>
      <c r="AS39" s="84" t="s">
        <v>103</v>
      </c>
      <c r="AT39" s="84" t="s">
        <v>65</v>
      </c>
      <c r="AU39" s="84" t="s">
        <v>103</v>
      </c>
      <c r="AV39" s="84" t="s">
        <v>65</v>
      </c>
      <c r="AW39" s="139" t="s">
        <v>514</v>
      </c>
      <c r="AX39" s="84" t="s">
        <v>103</v>
      </c>
      <c r="AY39" s="84" t="s">
        <v>65</v>
      </c>
      <c r="AZ39" s="84" t="s">
        <v>65</v>
      </c>
      <c r="BA39" s="84" t="s">
        <v>65</v>
      </c>
      <c r="BB39" s="139" t="s">
        <v>602</v>
      </c>
      <c r="BC39" s="84" t="s">
        <v>103</v>
      </c>
      <c r="BD39" s="84" t="s">
        <v>65</v>
      </c>
      <c r="BE39" s="84" t="s">
        <v>65</v>
      </c>
      <c r="BF39" s="84" t="s">
        <v>65</v>
      </c>
      <c r="BG39" s="139" t="s">
        <v>545</v>
      </c>
      <c r="BH39" s="84" t="s">
        <v>65</v>
      </c>
      <c r="BI39" s="84" t="s">
        <v>65</v>
      </c>
      <c r="BJ39" s="84" t="s">
        <v>65</v>
      </c>
      <c r="BK39" s="84" t="s">
        <v>65</v>
      </c>
      <c r="BL39" s="139" t="s">
        <v>536</v>
      </c>
      <c r="BM39" s="84" t="s">
        <v>65</v>
      </c>
      <c r="BN39" s="84" t="s">
        <v>65</v>
      </c>
      <c r="BO39" s="84" t="s">
        <v>65</v>
      </c>
      <c r="BP39" s="84" t="s">
        <v>65</v>
      </c>
      <c r="BQ39" s="139" t="s">
        <v>546</v>
      </c>
      <c r="BR39" s="84" t="s">
        <v>65</v>
      </c>
      <c r="BS39" s="84" t="s">
        <v>65</v>
      </c>
      <c r="BT39" s="84" t="s">
        <v>65</v>
      </c>
      <c r="BU39" s="84" t="s">
        <v>65</v>
      </c>
      <c r="BV39" s="139" t="s">
        <v>475</v>
      </c>
      <c r="BW39" s="84" t="s">
        <v>65</v>
      </c>
      <c r="BX39" s="84" t="s">
        <v>65</v>
      </c>
      <c r="BY39" s="84" t="s">
        <v>65</v>
      </c>
      <c r="BZ39" s="84" t="s">
        <v>65</v>
      </c>
      <c r="CA39" s="139" t="s">
        <v>547</v>
      </c>
      <c r="CB39" s="42"/>
      <c r="CC39" s="42"/>
      <c r="CD39" s="42"/>
      <c r="CE39" s="42"/>
      <c r="CF39" s="42"/>
      <c r="CG39" s="42"/>
      <c r="CH39" s="42"/>
    </row>
    <row r="40" spans="1:86" ht="58.5" customHeight="1" x14ac:dyDescent="0.25">
      <c r="A40" s="154"/>
      <c r="B40" s="143"/>
      <c r="C40" s="145"/>
      <c r="D40" s="53" t="s">
        <v>100</v>
      </c>
      <c r="E40" s="84" t="s">
        <v>103</v>
      </c>
      <c r="F40" s="84" t="s">
        <v>103</v>
      </c>
      <c r="G40" s="84" t="s">
        <v>103</v>
      </c>
      <c r="H40" s="84" t="s">
        <v>103</v>
      </c>
      <c r="I40" s="140"/>
      <c r="J40" s="84" t="s">
        <v>103</v>
      </c>
      <c r="K40" s="84" t="s">
        <v>103</v>
      </c>
      <c r="L40" s="84" t="s">
        <v>103</v>
      </c>
      <c r="M40" s="84" t="s">
        <v>103</v>
      </c>
      <c r="N40" s="140"/>
      <c r="O40" s="84" t="s">
        <v>103</v>
      </c>
      <c r="P40" s="84" t="s">
        <v>102</v>
      </c>
      <c r="Q40" s="84" t="s">
        <v>102</v>
      </c>
      <c r="R40" s="84" t="s">
        <v>102</v>
      </c>
      <c r="S40" s="140"/>
      <c r="T40" s="84" t="s">
        <v>103</v>
      </c>
      <c r="U40" s="84" t="s">
        <v>103</v>
      </c>
      <c r="V40" s="84" t="s">
        <v>103</v>
      </c>
      <c r="W40" s="84" t="s">
        <v>103</v>
      </c>
      <c r="X40" s="140"/>
      <c r="Y40" s="84" t="s">
        <v>103</v>
      </c>
      <c r="Z40" s="84" t="s">
        <v>102</v>
      </c>
      <c r="AA40" s="84" t="s">
        <v>102</v>
      </c>
      <c r="AB40" s="84" t="s">
        <v>102</v>
      </c>
      <c r="AC40" s="140"/>
      <c r="AD40" s="84" t="s">
        <v>103</v>
      </c>
      <c r="AE40" s="84" t="s">
        <v>102</v>
      </c>
      <c r="AF40" s="84" t="s">
        <v>102</v>
      </c>
      <c r="AG40" s="84" t="s">
        <v>102</v>
      </c>
      <c r="AH40" s="140"/>
      <c r="AI40" s="84" t="s">
        <v>103</v>
      </c>
      <c r="AJ40" s="84" t="s">
        <v>102</v>
      </c>
      <c r="AK40" s="84" t="s">
        <v>102</v>
      </c>
      <c r="AL40" s="84" t="s">
        <v>102</v>
      </c>
      <c r="AM40" s="140"/>
      <c r="AN40" s="84" t="s">
        <v>103</v>
      </c>
      <c r="AO40" s="84" t="s">
        <v>103</v>
      </c>
      <c r="AP40" s="84" t="s">
        <v>102</v>
      </c>
      <c r="AQ40" s="84" t="s">
        <v>103</v>
      </c>
      <c r="AR40" s="140"/>
      <c r="AS40" s="84" t="s">
        <v>103</v>
      </c>
      <c r="AT40" s="84" t="s">
        <v>65</v>
      </c>
      <c r="AU40" s="84" t="s">
        <v>103</v>
      </c>
      <c r="AV40" s="84" t="s">
        <v>65</v>
      </c>
      <c r="AW40" s="140"/>
      <c r="AX40" s="84" t="s">
        <v>103</v>
      </c>
      <c r="AY40" s="84" t="s">
        <v>102</v>
      </c>
      <c r="AZ40" s="84" t="s">
        <v>102</v>
      </c>
      <c r="BA40" s="84" t="s">
        <v>102</v>
      </c>
      <c r="BB40" s="140"/>
      <c r="BC40" s="84" t="s">
        <v>103</v>
      </c>
      <c r="BD40" s="84" t="s">
        <v>102</v>
      </c>
      <c r="BE40" s="84" t="s">
        <v>102</v>
      </c>
      <c r="BF40" s="84" t="s">
        <v>102</v>
      </c>
      <c r="BG40" s="140"/>
      <c r="BH40" s="84" t="s">
        <v>65</v>
      </c>
      <c r="BI40" s="84" t="s">
        <v>65</v>
      </c>
      <c r="BJ40" s="84" t="s">
        <v>65</v>
      </c>
      <c r="BK40" s="84" t="s">
        <v>65</v>
      </c>
      <c r="BL40" s="140"/>
      <c r="BM40" s="84" t="s">
        <v>65</v>
      </c>
      <c r="BN40" s="84" t="s">
        <v>65</v>
      </c>
      <c r="BO40" s="84" t="s">
        <v>65</v>
      </c>
      <c r="BP40" s="84" t="s">
        <v>65</v>
      </c>
      <c r="BQ40" s="140"/>
      <c r="BR40" s="84" t="s">
        <v>65</v>
      </c>
      <c r="BS40" s="84" t="s">
        <v>65</v>
      </c>
      <c r="BT40" s="84" t="s">
        <v>65</v>
      </c>
      <c r="BU40" s="84" t="s">
        <v>65</v>
      </c>
      <c r="BV40" s="140"/>
      <c r="BW40" s="84" t="s">
        <v>65</v>
      </c>
      <c r="BX40" s="84" t="s">
        <v>65</v>
      </c>
      <c r="BY40" s="84" t="s">
        <v>65</v>
      </c>
      <c r="BZ40" s="84" t="s">
        <v>65</v>
      </c>
      <c r="CA40" s="140"/>
      <c r="CB40" s="42"/>
      <c r="CC40" s="42"/>
      <c r="CD40" s="42"/>
      <c r="CE40" s="42"/>
      <c r="CF40" s="42"/>
      <c r="CG40" s="42"/>
      <c r="CH40" s="42"/>
    </row>
    <row r="41" spans="1:86" ht="58.5" customHeight="1" x14ac:dyDescent="0.25">
      <c r="A41" s="154"/>
      <c r="B41" s="143"/>
      <c r="C41" s="145"/>
      <c r="D41" s="53" t="s">
        <v>101</v>
      </c>
      <c r="E41" s="84" t="s">
        <v>103</v>
      </c>
      <c r="F41" s="84" t="s">
        <v>103</v>
      </c>
      <c r="G41" s="84" t="s">
        <v>103</v>
      </c>
      <c r="H41" s="84" t="s">
        <v>103</v>
      </c>
      <c r="I41" s="140"/>
      <c r="J41" s="84" t="s">
        <v>103</v>
      </c>
      <c r="K41" s="84" t="s">
        <v>103</v>
      </c>
      <c r="L41" s="84" t="s">
        <v>103</v>
      </c>
      <c r="M41" s="84" t="s">
        <v>103</v>
      </c>
      <c r="N41" s="140"/>
      <c r="O41" s="84" t="s">
        <v>103</v>
      </c>
      <c r="P41" s="84" t="s">
        <v>103</v>
      </c>
      <c r="Q41" s="84" t="s">
        <v>103</v>
      </c>
      <c r="R41" s="84" t="s">
        <v>103</v>
      </c>
      <c r="S41" s="140"/>
      <c r="T41" s="84" t="s">
        <v>103</v>
      </c>
      <c r="U41" s="84" t="s">
        <v>103</v>
      </c>
      <c r="V41" s="84" t="s">
        <v>103</v>
      </c>
      <c r="W41" s="84" t="s">
        <v>103</v>
      </c>
      <c r="X41" s="140"/>
      <c r="Y41" s="84" t="s">
        <v>103</v>
      </c>
      <c r="Z41" s="84" t="s">
        <v>103</v>
      </c>
      <c r="AA41" s="84" t="s">
        <v>103</v>
      </c>
      <c r="AB41" s="84" t="s">
        <v>103</v>
      </c>
      <c r="AC41" s="140"/>
      <c r="AD41" s="84" t="s">
        <v>103</v>
      </c>
      <c r="AE41" s="84" t="s">
        <v>103</v>
      </c>
      <c r="AF41" s="84" t="s">
        <v>103</v>
      </c>
      <c r="AG41" s="84" t="s">
        <v>103</v>
      </c>
      <c r="AH41" s="140"/>
      <c r="AI41" s="84" t="s">
        <v>103</v>
      </c>
      <c r="AJ41" s="84" t="s">
        <v>103</v>
      </c>
      <c r="AK41" s="84" t="s">
        <v>103</v>
      </c>
      <c r="AL41" s="84" t="s">
        <v>103</v>
      </c>
      <c r="AM41" s="140"/>
      <c r="AN41" s="84" t="s">
        <v>103</v>
      </c>
      <c r="AO41" s="84" t="s">
        <v>103</v>
      </c>
      <c r="AP41" s="84" t="s">
        <v>103</v>
      </c>
      <c r="AQ41" s="84" t="s">
        <v>103</v>
      </c>
      <c r="AR41" s="140"/>
      <c r="AS41" s="84" t="s">
        <v>103</v>
      </c>
      <c r="AT41" s="84" t="s">
        <v>65</v>
      </c>
      <c r="AU41" s="84" t="s">
        <v>103</v>
      </c>
      <c r="AV41" s="84" t="s">
        <v>65</v>
      </c>
      <c r="AW41" s="140"/>
      <c r="AX41" s="84" t="s">
        <v>103</v>
      </c>
      <c r="AY41" s="84" t="s">
        <v>103</v>
      </c>
      <c r="AZ41" s="84" t="s">
        <v>103</v>
      </c>
      <c r="BA41" s="84" t="s">
        <v>103</v>
      </c>
      <c r="BB41" s="140"/>
      <c r="BC41" s="84" t="s">
        <v>103</v>
      </c>
      <c r="BD41" s="84" t="s">
        <v>103</v>
      </c>
      <c r="BE41" s="84" t="s">
        <v>103</v>
      </c>
      <c r="BF41" s="84" t="s">
        <v>103</v>
      </c>
      <c r="BG41" s="140"/>
      <c r="BH41" s="84" t="s">
        <v>65</v>
      </c>
      <c r="BI41" s="84" t="s">
        <v>65</v>
      </c>
      <c r="BJ41" s="84" t="s">
        <v>65</v>
      </c>
      <c r="BK41" s="84" t="s">
        <v>65</v>
      </c>
      <c r="BL41" s="140"/>
      <c r="BM41" s="84" t="s">
        <v>65</v>
      </c>
      <c r="BN41" s="84" t="s">
        <v>65</v>
      </c>
      <c r="BO41" s="84" t="s">
        <v>65</v>
      </c>
      <c r="BP41" s="84" t="s">
        <v>65</v>
      </c>
      <c r="BQ41" s="140"/>
      <c r="BR41" s="84" t="s">
        <v>65</v>
      </c>
      <c r="BS41" s="84" t="s">
        <v>65</v>
      </c>
      <c r="BT41" s="84" t="s">
        <v>65</v>
      </c>
      <c r="BU41" s="84" t="s">
        <v>65</v>
      </c>
      <c r="BV41" s="140"/>
      <c r="BW41" s="84" t="s">
        <v>65</v>
      </c>
      <c r="BX41" s="84" t="s">
        <v>65</v>
      </c>
      <c r="BY41" s="84" t="s">
        <v>65</v>
      </c>
      <c r="BZ41" s="84" t="s">
        <v>65</v>
      </c>
      <c r="CA41" s="140"/>
      <c r="CB41" s="42"/>
      <c r="CC41" s="42"/>
      <c r="CD41" s="42"/>
      <c r="CE41" s="42"/>
      <c r="CF41" s="42"/>
      <c r="CG41" s="42"/>
      <c r="CH41" s="42"/>
    </row>
    <row r="42" spans="1:86" ht="58.5" customHeight="1" x14ac:dyDescent="0.25">
      <c r="A42" s="154"/>
      <c r="B42" s="143"/>
      <c r="C42" s="145"/>
      <c r="D42" s="57" t="s">
        <v>259</v>
      </c>
      <c r="E42" s="84" t="s">
        <v>103</v>
      </c>
      <c r="F42" s="84" t="s">
        <v>103</v>
      </c>
      <c r="G42" s="84" t="s">
        <v>103</v>
      </c>
      <c r="H42" s="84" t="s">
        <v>103</v>
      </c>
      <c r="I42" s="141"/>
      <c r="J42" s="84" t="s">
        <v>103</v>
      </c>
      <c r="K42" s="84" t="s">
        <v>103</v>
      </c>
      <c r="L42" s="84" t="s">
        <v>103</v>
      </c>
      <c r="M42" s="84" t="s">
        <v>103</v>
      </c>
      <c r="N42" s="141"/>
      <c r="O42" s="84" t="s">
        <v>103</v>
      </c>
      <c r="P42" s="84" t="s">
        <v>103</v>
      </c>
      <c r="Q42" s="84" t="s">
        <v>103</v>
      </c>
      <c r="R42" s="84" t="s">
        <v>103</v>
      </c>
      <c r="S42" s="141"/>
      <c r="T42" s="84" t="s">
        <v>103</v>
      </c>
      <c r="U42" s="84" t="s">
        <v>103</v>
      </c>
      <c r="V42" s="84" t="s">
        <v>103</v>
      </c>
      <c r="W42" s="84" t="s">
        <v>103</v>
      </c>
      <c r="X42" s="141"/>
      <c r="Y42" s="84" t="s">
        <v>103</v>
      </c>
      <c r="Z42" s="84" t="s">
        <v>103</v>
      </c>
      <c r="AA42" s="84" t="s">
        <v>103</v>
      </c>
      <c r="AB42" s="84" t="s">
        <v>103</v>
      </c>
      <c r="AC42" s="141"/>
      <c r="AD42" s="84" t="s">
        <v>103</v>
      </c>
      <c r="AE42" s="84" t="s">
        <v>102</v>
      </c>
      <c r="AF42" s="84" t="s">
        <v>102</v>
      </c>
      <c r="AG42" s="84" t="s">
        <v>102</v>
      </c>
      <c r="AH42" s="141"/>
      <c r="AI42" s="84" t="s">
        <v>103</v>
      </c>
      <c r="AJ42" s="84" t="s">
        <v>102</v>
      </c>
      <c r="AK42" s="84" t="s">
        <v>102</v>
      </c>
      <c r="AL42" s="84" t="s">
        <v>102</v>
      </c>
      <c r="AM42" s="141"/>
      <c r="AN42" s="84" t="s">
        <v>103</v>
      </c>
      <c r="AO42" s="84" t="s">
        <v>103</v>
      </c>
      <c r="AP42" s="84" t="s">
        <v>103</v>
      </c>
      <c r="AQ42" s="84" t="s">
        <v>103</v>
      </c>
      <c r="AR42" s="141"/>
      <c r="AS42" s="84" t="s">
        <v>103</v>
      </c>
      <c r="AT42" s="84" t="s">
        <v>65</v>
      </c>
      <c r="AU42" s="84" t="s">
        <v>103</v>
      </c>
      <c r="AV42" s="84" t="s">
        <v>65</v>
      </c>
      <c r="AW42" s="141"/>
      <c r="AX42" s="84" t="s">
        <v>103</v>
      </c>
      <c r="AY42" s="84" t="s">
        <v>102</v>
      </c>
      <c r="AZ42" s="84" t="s">
        <v>102</v>
      </c>
      <c r="BA42" s="84" t="s">
        <v>102</v>
      </c>
      <c r="BB42" s="141"/>
      <c r="BC42" s="84" t="s">
        <v>103</v>
      </c>
      <c r="BD42" s="84" t="s">
        <v>102</v>
      </c>
      <c r="BE42" s="84" t="s">
        <v>102</v>
      </c>
      <c r="BF42" s="84" t="s">
        <v>102</v>
      </c>
      <c r="BG42" s="141"/>
      <c r="BH42" s="84" t="s">
        <v>65</v>
      </c>
      <c r="BI42" s="84" t="s">
        <v>65</v>
      </c>
      <c r="BJ42" s="84" t="s">
        <v>65</v>
      </c>
      <c r="BK42" s="84" t="s">
        <v>65</v>
      </c>
      <c r="BL42" s="141"/>
      <c r="BM42" s="84" t="s">
        <v>65</v>
      </c>
      <c r="BN42" s="84" t="s">
        <v>65</v>
      </c>
      <c r="BO42" s="84" t="s">
        <v>65</v>
      </c>
      <c r="BP42" s="84" t="s">
        <v>65</v>
      </c>
      <c r="BQ42" s="141"/>
      <c r="BR42" s="84" t="s">
        <v>65</v>
      </c>
      <c r="BS42" s="84" t="s">
        <v>65</v>
      </c>
      <c r="BT42" s="84" t="s">
        <v>65</v>
      </c>
      <c r="BU42" s="84" t="s">
        <v>65</v>
      </c>
      <c r="BV42" s="141"/>
      <c r="BW42" s="84" t="s">
        <v>65</v>
      </c>
      <c r="BX42" s="84" t="s">
        <v>65</v>
      </c>
      <c r="BY42" s="84" t="s">
        <v>65</v>
      </c>
      <c r="BZ42" s="84" t="s">
        <v>65</v>
      </c>
      <c r="CA42" s="141"/>
      <c r="CB42" s="45" t="s">
        <v>146</v>
      </c>
      <c r="CC42" s="45" t="s">
        <v>147</v>
      </c>
      <c r="CD42" s="45" t="s">
        <v>163</v>
      </c>
      <c r="CE42" s="45" t="s">
        <v>148</v>
      </c>
      <c r="CF42" s="42"/>
      <c r="CG42" s="45" t="s">
        <v>149</v>
      </c>
      <c r="CH42" s="45" t="s">
        <v>150</v>
      </c>
    </row>
    <row r="43" spans="1:86" ht="58.5" customHeight="1" x14ac:dyDescent="0.25">
      <c r="A43" s="130" t="s">
        <v>144</v>
      </c>
      <c r="B43" s="131"/>
      <c r="C43" s="131"/>
      <c r="D43" s="132"/>
      <c r="E43" s="47">
        <f>COUNTIF(E7:E42,"SI ")</f>
        <v>1</v>
      </c>
      <c r="F43" s="47">
        <f t="shared" ref="F43:BQ43" si="0">COUNTIF(F7:F42,"SI ")</f>
        <v>25</v>
      </c>
      <c r="G43" s="47">
        <f t="shared" si="0"/>
        <v>25</v>
      </c>
      <c r="H43" s="47">
        <f t="shared" si="0"/>
        <v>23</v>
      </c>
      <c r="I43" s="47">
        <f t="shared" si="0"/>
        <v>0</v>
      </c>
      <c r="J43" s="47">
        <f t="shared" si="0"/>
        <v>1</v>
      </c>
      <c r="K43" s="47">
        <f t="shared" si="0"/>
        <v>23</v>
      </c>
      <c r="L43" s="47">
        <f t="shared" si="0"/>
        <v>26</v>
      </c>
      <c r="M43" s="47">
        <f t="shared" si="0"/>
        <v>22</v>
      </c>
      <c r="N43" s="47">
        <f t="shared" si="0"/>
        <v>0</v>
      </c>
      <c r="O43" s="47">
        <f t="shared" si="0"/>
        <v>0</v>
      </c>
      <c r="P43" s="47">
        <f t="shared" si="0"/>
        <v>27</v>
      </c>
      <c r="Q43" s="47">
        <f t="shared" si="0"/>
        <v>26</v>
      </c>
      <c r="R43" s="47">
        <f t="shared" si="0"/>
        <v>28</v>
      </c>
      <c r="S43" s="47">
        <f t="shared" si="0"/>
        <v>0</v>
      </c>
      <c r="T43" s="47">
        <f t="shared" si="0"/>
        <v>1</v>
      </c>
      <c r="U43" s="47">
        <f t="shared" si="0"/>
        <v>24</v>
      </c>
      <c r="V43" s="47">
        <f t="shared" si="0"/>
        <v>24</v>
      </c>
      <c r="W43" s="47">
        <f t="shared" si="0"/>
        <v>24</v>
      </c>
      <c r="X43" s="47">
        <f t="shared" si="0"/>
        <v>0</v>
      </c>
      <c r="Y43" s="47">
        <f t="shared" si="0"/>
        <v>1</v>
      </c>
      <c r="Z43" s="47">
        <f t="shared" si="0"/>
        <v>26</v>
      </c>
      <c r="AA43" s="47">
        <f t="shared" si="0"/>
        <v>27</v>
      </c>
      <c r="AB43" s="47">
        <f t="shared" si="0"/>
        <v>28</v>
      </c>
      <c r="AC43" s="47">
        <f t="shared" si="0"/>
        <v>0</v>
      </c>
      <c r="AD43" s="47">
        <f t="shared" si="0"/>
        <v>0</v>
      </c>
      <c r="AE43" s="47">
        <f t="shared" si="0"/>
        <v>21</v>
      </c>
      <c r="AF43" s="47">
        <f t="shared" si="0"/>
        <v>23</v>
      </c>
      <c r="AG43" s="47">
        <f t="shared" si="0"/>
        <v>20</v>
      </c>
      <c r="AH43" s="47">
        <f t="shared" si="0"/>
        <v>0</v>
      </c>
      <c r="AI43" s="47">
        <f t="shared" si="0"/>
        <v>1</v>
      </c>
      <c r="AJ43" s="47">
        <f t="shared" si="0"/>
        <v>21</v>
      </c>
      <c r="AK43" s="47">
        <f t="shared" si="0"/>
        <v>21</v>
      </c>
      <c r="AL43" s="47">
        <f t="shared" si="0"/>
        <v>21</v>
      </c>
      <c r="AM43" s="47">
        <f t="shared" si="0"/>
        <v>0</v>
      </c>
      <c r="AN43" s="47">
        <f t="shared" si="0"/>
        <v>1</v>
      </c>
      <c r="AO43" s="47">
        <f t="shared" si="0"/>
        <v>15</v>
      </c>
      <c r="AP43" s="47">
        <f t="shared" si="0"/>
        <v>17</v>
      </c>
      <c r="AQ43" s="47">
        <f t="shared" si="0"/>
        <v>13</v>
      </c>
      <c r="AR43" s="47">
        <f t="shared" si="0"/>
        <v>0</v>
      </c>
      <c r="AS43" s="47">
        <f t="shared" si="0"/>
        <v>4</v>
      </c>
      <c r="AT43" s="47">
        <f t="shared" si="0"/>
        <v>16</v>
      </c>
      <c r="AU43" s="47">
        <f t="shared" si="0"/>
        <v>17</v>
      </c>
      <c r="AV43" s="47">
        <f t="shared" si="0"/>
        <v>17</v>
      </c>
      <c r="AW43" s="47">
        <f t="shared" si="0"/>
        <v>0</v>
      </c>
      <c r="AX43" s="47">
        <f t="shared" si="0"/>
        <v>4</v>
      </c>
      <c r="AY43" s="47">
        <f t="shared" si="0"/>
        <v>23</v>
      </c>
      <c r="AZ43" s="47">
        <f t="shared" si="0"/>
        <v>23</v>
      </c>
      <c r="BA43" s="47">
        <f t="shared" si="0"/>
        <v>23</v>
      </c>
      <c r="BB43" s="47">
        <f t="shared" si="0"/>
        <v>0</v>
      </c>
      <c r="BC43" s="47">
        <f t="shared" si="0"/>
        <v>5</v>
      </c>
      <c r="BD43" s="47">
        <f t="shared" si="0"/>
        <v>26</v>
      </c>
      <c r="BE43" s="47">
        <f t="shared" si="0"/>
        <v>27</v>
      </c>
      <c r="BF43" s="47">
        <f t="shared" si="0"/>
        <v>27</v>
      </c>
      <c r="BG43" s="47">
        <f t="shared" si="0"/>
        <v>0</v>
      </c>
      <c r="BH43" s="47">
        <f t="shared" si="0"/>
        <v>0</v>
      </c>
      <c r="BI43" s="47">
        <f t="shared" si="0"/>
        <v>16</v>
      </c>
      <c r="BJ43" s="47">
        <f t="shared" si="0"/>
        <v>17</v>
      </c>
      <c r="BK43" s="47">
        <f t="shared" si="0"/>
        <v>14</v>
      </c>
      <c r="BL43" s="47">
        <f t="shared" si="0"/>
        <v>0</v>
      </c>
      <c r="BM43" s="47">
        <f t="shared" si="0"/>
        <v>4</v>
      </c>
      <c r="BN43" s="47">
        <f t="shared" si="0"/>
        <v>17</v>
      </c>
      <c r="BO43" s="47">
        <f t="shared" si="0"/>
        <v>17</v>
      </c>
      <c r="BP43" s="47">
        <f t="shared" si="0"/>
        <v>15</v>
      </c>
      <c r="BQ43" s="47">
        <f t="shared" si="0"/>
        <v>0</v>
      </c>
      <c r="BR43" s="47">
        <f t="shared" ref="BR43:CA43" si="1">COUNTIF(BR7:BR42,"SI ")</f>
        <v>4</v>
      </c>
      <c r="BS43" s="47">
        <f t="shared" si="1"/>
        <v>5</v>
      </c>
      <c r="BT43" s="47">
        <f t="shared" si="1"/>
        <v>5</v>
      </c>
      <c r="BU43" s="47">
        <f t="shared" si="1"/>
        <v>5</v>
      </c>
      <c r="BV43" s="47">
        <f t="shared" si="1"/>
        <v>0</v>
      </c>
      <c r="BW43" s="47">
        <f t="shared" si="1"/>
        <v>4</v>
      </c>
      <c r="BX43" s="47">
        <f t="shared" si="1"/>
        <v>24</v>
      </c>
      <c r="BY43" s="47">
        <f t="shared" si="1"/>
        <v>24</v>
      </c>
      <c r="BZ43" s="47">
        <f t="shared" si="1"/>
        <v>24</v>
      </c>
      <c r="CA43" s="47">
        <f t="shared" si="1"/>
        <v>0</v>
      </c>
      <c r="CB43" s="58">
        <f t="shared" ref="CB43:CE47" si="2">SUM(E43+J43+O43+T43+Y43+AD43+AI43+AN43+AS43+AX43+BC43+BH43+BM43+BR43+BW43)</f>
        <v>31</v>
      </c>
      <c r="CC43" s="58">
        <f t="shared" si="2"/>
        <v>309</v>
      </c>
      <c r="CD43" s="58">
        <f t="shared" si="2"/>
        <v>319</v>
      </c>
      <c r="CE43" s="58">
        <f t="shared" si="2"/>
        <v>304</v>
      </c>
      <c r="CF43" s="42"/>
      <c r="CG43" s="58">
        <f>36*15</f>
        <v>540</v>
      </c>
      <c r="CH43" s="58">
        <f>11*15</f>
        <v>165</v>
      </c>
    </row>
    <row r="44" spans="1:86" ht="58.5" customHeight="1" x14ac:dyDescent="0.25">
      <c r="A44" s="130" t="s">
        <v>145</v>
      </c>
      <c r="B44" s="131"/>
      <c r="C44" s="131"/>
      <c r="D44" s="132"/>
      <c r="E44" s="47">
        <f>COUNTIF(E7:E42,"NO ")</f>
        <v>35</v>
      </c>
      <c r="F44" s="47">
        <f t="shared" ref="F44:BQ44" si="3">COUNTIF(F7:F42,"NO ")</f>
        <v>6</v>
      </c>
      <c r="G44" s="47">
        <f t="shared" si="3"/>
        <v>6</v>
      </c>
      <c r="H44" s="47">
        <f t="shared" si="3"/>
        <v>6</v>
      </c>
      <c r="I44" s="47">
        <f t="shared" si="3"/>
        <v>0</v>
      </c>
      <c r="J44" s="47">
        <f t="shared" si="3"/>
        <v>30</v>
      </c>
      <c r="K44" s="47">
        <f t="shared" si="3"/>
        <v>6</v>
      </c>
      <c r="L44" s="47">
        <f t="shared" si="3"/>
        <v>4</v>
      </c>
      <c r="M44" s="47">
        <f t="shared" si="3"/>
        <v>7</v>
      </c>
      <c r="N44" s="47">
        <f t="shared" si="3"/>
        <v>0</v>
      </c>
      <c r="O44" s="47">
        <f t="shared" si="3"/>
        <v>36</v>
      </c>
      <c r="P44" s="47">
        <f t="shared" si="3"/>
        <v>2</v>
      </c>
      <c r="Q44" s="47">
        <f t="shared" si="3"/>
        <v>3</v>
      </c>
      <c r="R44" s="47">
        <f t="shared" si="3"/>
        <v>2</v>
      </c>
      <c r="S44" s="47">
        <f t="shared" si="3"/>
        <v>0</v>
      </c>
      <c r="T44" s="47">
        <f t="shared" si="3"/>
        <v>35</v>
      </c>
      <c r="U44" s="47">
        <f t="shared" si="3"/>
        <v>6</v>
      </c>
      <c r="V44" s="47">
        <f t="shared" si="3"/>
        <v>6</v>
      </c>
      <c r="W44" s="47">
        <f t="shared" si="3"/>
        <v>4</v>
      </c>
      <c r="X44" s="47">
        <f t="shared" si="3"/>
        <v>0</v>
      </c>
      <c r="Y44" s="47">
        <f t="shared" si="3"/>
        <v>35</v>
      </c>
      <c r="Z44" s="47">
        <f t="shared" si="3"/>
        <v>3</v>
      </c>
      <c r="AA44" s="47">
        <f t="shared" si="3"/>
        <v>2</v>
      </c>
      <c r="AB44" s="47">
        <f t="shared" si="3"/>
        <v>2</v>
      </c>
      <c r="AC44" s="47">
        <f t="shared" si="3"/>
        <v>0</v>
      </c>
      <c r="AD44" s="47">
        <f t="shared" si="3"/>
        <v>34</v>
      </c>
      <c r="AE44" s="47">
        <f t="shared" si="3"/>
        <v>9</v>
      </c>
      <c r="AF44" s="47">
        <f t="shared" si="3"/>
        <v>6</v>
      </c>
      <c r="AG44" s="47">
        <f t="shared" si="3"/>
        <v>9</v>
      </c>
      <c r="AH44" s="47">
        <f t="shared" si="3"/>
        <v>0</v>
      </c>
      <c r="AI44" s="47">
        <f t="shared" si="3"/>
        <v>28</v>
      </c>
      <c r="AJ44" s="47">
        <f t="shared" si="3"/>
        <v>3</v>
      </c>
      <c r="AK44" s="47">
        <f t="shared" si="3"/>
        <v>3</v>
      </c>
      <c r="AL44" s="47">
        <f t="shared" si="3"/>
        <v>3</v>
      </c>
      <c r="AM44" s="47">
        <f t="shared" si="3"/>
        <v>0</v>
      </c>
      <c r="AN44" s="47">
        <f t="shared" si="3"/>
        <v>31</v>
      </c>
      <c r="AO44" s="47">
        <f t="shared" si="3"/>
        <v>13</v>
      </c>
      <c r="AP44" s="47">
        <f t="shared" si="3"/>
        <v>10</v>
      </c>
      <c r="AQ44" s="47">
        <f t="shared" si="3"/>
        <v>14</v>
      </c>
      <c r="AR44" s="47">
        <f t="shared" si="3"/>
        <v>0</v>
      </c>
      <c r="AS44" s="47">
        <f t="shared" si="3"/>
        <v>32</v>
      </c>
      <c r="AT44" s="47">
        <f t="shared" si="3"/>
        <v>1</v>
      </c>
      <c r="AU44" s="47">
        <f t="shared" si="3"/>
        <v>8</v>
      </c>
      <c r="AV44" s="47">
        <f t="shared" si="3"/>
        <v>0</v>
      </c>
      <c r="AW44" s="47">
        <f t="shared" si="3"/>
        <v>0</v>
      </c>
      <c r="AX44" s="47">
        <f t="shared" si="3"/>
        <v>31</v>
      </c>
      <c r="AY44" s="47">
        <f t="shared" si="3"/>
        <v>1</v>
      </c>
      <c r="AZ44" s="47">
        <f t="shared" si="3"/>
        <v>1</v>
      </c>
      <c r="BA44" s="47">
        <f t="shared" si="3"/>
        <v>1</v>
      </c>
      <c r="BB44" s="47">
        <f t="shared" si="3"/>
        <v>0</v>
      </c>
      <c r="BC44" s="47">
        <f t="shared" si="3"/>
        <v>30</v>
      </c>
      <c r="BD44" s="47">
        <f t="shared" si="3"/>
        <v>3</v>
      </c>
      <c r="BE44" s="47">
        <f t="shared" si="3"/>
        <v>3</v>
      </c>
      <c r="BF44" s="47">
        <f t="shared" si="3"/>
        <v>3</v>
      </c>
      <c r="BG44" s="47">
        <f t="shared" si="3"/>
        <v>0</v>
      </c>
      <c r="BH44" s="47">
        <f t="shared" si="3"/>
        <v>24</v>
      </c>
      <c r="BI44" s="47">
        <f t="shared" si="3"/>
        <v>1</v>
      </c>
      <c r="BJ44" s="47">
        <f t="shared" si="3"/>
        <v>2</v>
      </c>
      <c r="BK44" s="47">
        <f t="shared" si="3"/>
        <v>4</v>
      </c>
      <c r="BL44" s="47">
        <f t="shared" si="3"/>
        <v>0</v>
      </c>
      <c r="BM44" s="47">
        <f t="shared" si="3"/>
        <v>13</v>
      </c>
      <c r="BN44" s="47">
        <f t="shared" si="3"/>
        <v>0</v>
      </c>
      <c r="BO44" s="47">
        <f t="shared" si="3"/>
        <v>0</v>
      </c>
      <c r="BP44" s="47">
        <f t="shared" si="3"/>
        <v>0</v>
      </c>
      <c r="BQ44" s="47">
        <f t="shared" si="3"/>
        <v>0</v>
      </c>
      <c r="BR44" s="47">
        <f t="shared" ref="BR44:CA44" si="4">COUNTIF(BR7:BR42,"NO ")</f>
        <v>1</v>
      </c>
      <c r="BS44" s="47">
        <f t="shared" si="4"/>
        <v>0</v>
      </c>
      <c r="BT44" s="47">
        <f t="shared" si="4"/>
        <v>0</v>
      </c>
      <c r="BU44" s="47">
        <f t="shared" si="4"/>
        <v>0</v>
      </c>
      <c r="BV44" s="47">
        <f t="shared" si="4"/>
        <v>0</v>
      </c>
      <c r="BW44" s="47">
        <f t="shared" si="4"/>
        <v>22</v>
      </c>
      <c r="BX44" s="47">
        <f t="shared" si="4"/>
        <v>2</v>
      </c>
      <c r="BY44" s="47">
        <f t="shared" si="4"/>
        <v>2</v>
      </c>
      <c r="BZ44" s="47">
        <f t="shared" si="4"/>
        <v>2</v>
      </c>
      <c r="CA44" s="47">
        <f t="shared" si="4"/>
        <v>0</v>
      </c>
      <c r="CB44" s="58">
        <f t="shared" si="2"/>
        <v>417</v>
      </c>
      <c r="CC44" s="58">
        <f t="shared" si="2"/>
        <v>56</v>
      </c>
      <c r="CD44" s="58">
        <f t="shared" si="2"/>
        <v>56</v>
      </c>
      <c r="CE44" s="58">
        <f t="shared" si="2"/>
        <v>57</v>
      </c>
      <c r="CF44" s="42"/>
      <c r="CG44" s="42"/>
      <c r="CH44" s="42"/>
    </row>
    <row r="45" spans="1:86" ht="58.5" customHeight="1" x14ac:dyDescent="0.25">
      <c r="A45" s="130" t="s">
        <v>65</v>
      </c>
      <c r="B45" s="131"/>
      <c r="C45" s="131"/>
      <c r="D45" s="132"/>
      <c r="E45" s="47">
        <f>COUNTIF(E7:E42,"NO APLICA")</f>
        <v>0</v>
      </c>
      <c r="F45" s="47">
        <f t="shared" ref="F45:BQ45" si="5">COUNTIF(F7:F42,"NO APLICA")</f>
        <v>5</v>
      </c>
      <c r="G45" s="47">
        <f t="shared" si="5"/>
        <v>5</v>
      </c>
      <c r="H45" s="47">
        <f t="shared" si="5"/>
        <v>5</v>
      </c>
      <c r="I45" s="47">
        <f t="shared" si="5"/>
        <v>0</v>
      </c>
      <c r="J45" s="47">
        <f t="shared" si="5"/>
        <v>5</v>
      </c>
      <c r="K45" s="47">
        <f t="shared" si="5"/>
        <v>6</v>
      </c>
      <c r="L45" s="47">
        <f t="shared" si="5"/>
        <v>6</v>
      </c>
      <c r="M45" s="47">
        <f t="shared" si="5"/>
        <v>6</v>
      </c>
      <c r="N45" s="47">
        <f t="shared" si="5"/>
        <v>0</v>
      </c>
      <c r="O45" s="47">
        <f t="shared" si="5"/>
        <v>0</v>
      </c>
      <c r="P45" s="47">
        <f t="shared" si="5"/>
        <v>7</v>
      </c>
      <c r="Q45" s="47">
        <f t="shared" si="5"/>
        <v>7</v>
      </c>
      <c r="R45" s="47">
        <f t="shared" si="5"/>
        <v>6</v>
      </c>
      <c r="S45" s="47">
        <f t="shared" si="5"/>
        <v>0</v>
      </c>
      <c r="T45" s="47">
        <f t="shared" si="5"/>
        <v>0</v>
      </c>
      <c r="U45" s="47">
        <f t="shared" si="5"/>
        <v>6</v>
      </c>
      <c r="V45" s="47">
        <f t="shared" si="5"/>
        <v>6</v>
      </c>
      <c r="W45" s="47">
        <f t="shared" si="5"/>
        <v>8</v>
      </c>
      <c r="X45" s="47">
        <f t="shared" si="5"/>
        <v>0</v>
      </c>
      <c r="Y45" s="47">
        <f t="shared" si="5"/>
        <v>0</v>
      </c>
      <c r="Z45" s="47">
        <f t="shared" si="5"/>
        <v>7</v>
      </c>
      <c r="AA45" s="47">
        <f t="shared" si="5"/>
        <v>7</v>
      </c>
      <c r="AB45" s="47">
        <f t="shared" si="5"/>
        <v>6</v>
      </c>
      <c r="AC45" s="47">
        <f t="shared" si="5"/>
        <v>0</v>
      </c>
      <c r="AD45" s="47">
        <f t="shared" si="5"/>
        <v>2</v>
      </c>
      <c r="AE45" s="47">
        <f t="shared" si="5"/>
        <v>6</v>
      </c>
      <c r="AF45" s="47">
        <f t="shared" si="5"/>
        <v>7</v>
      </c>
      <c r="AG45" s="47">
        <f>COUNTIF(AG7:AG42,"NO APLICA")</f>
        <v>7</v>
      </c>
      <c r="AH45" s="47">
        <f t="shared" si="5"/>
        <v>0</v>
      </c>
      <c r="AI45" s="47">
        <f t="shared" si="5"/>
        <v>7</v>
      </c>
      <c r="AJ45" s="47">
        <f t="shared" si="5"/>
        <v>12</v>
      </c>
      <c r="AK45" s="47">
        <f t="shared" si="5"/>
        <v>12</v>
      </c>
      <c r="AL45" s="47">
        <f t="shared" si="5"/>
        <v>12</v>
      </c>
      <c r="AM45" s="47">
        <f t="shared" si="5"/>
        <v>0</v>
      </c>
      <c r="AN45" s="47">
        <f t="shared" si="5"/>
        <v>4</v>
      </c>
      <c r="AO45" s="47">
        <f t="shared" si="5"/>
        <v>8</v>
      </c>
      <c r="AP45" s="47">
        <f t="shared" si="5"/>
        <v>9</v>
      </c>
      <c r="AQ45" s="47">
        <f t="shared" si="5"/>
        <v>9</v>
      </c>
      <c r="AR45" s="47">
        <f t="shared" si="5"/>
        <v>0</v>
      </c>
      <c r="AS45" s="47">
        <f t="shared" si="5"/>
        <v>0</v>
      </c>
      <c r="AT45" s="47">
        <f t="shared" si="5"/>
        <v>19</v>
      </c>
      <c r="AU45" s="47">
        <f t="shared" si="5"/>
        <v>11</v>
      </c>
      <c r="AV45" s="47">
        <f t="shared" si="5"/>
        <v>19</v>
      </c>
      <c r="AW45" s="47">
        <f t="shared" si="5"/>
        <v>0</v>
      </c>
      <c r="AX45" s="47">
        <f t="shared" si="5"/>
        <v>1</v>
      </c>
      <c r="AY45" s="47">
        <f t="shared" si="5"/>
        <v>12</v>
      </c>
      <c r="AZ45" s="47">
        <f t="shared" si="5"/>
        <v>12</v>
      </c>
      <c r="BA45" s="47">
        <f t="shared" si="5"/>
        <v>12</v>
      </c>
      <c r="BB45" s="47">
        <f t="shared" si="5"/>
        <v>0</v>
      </c>
      <c r="BC45" s="47">
        <f t="shared" si="5"/>
        <v>0</v>
      </c>
      <c r="BD45" s="47">
        <f t="shared" si="5"/>
        <v>7</v>
      </c>
      <c r="BE45" s="47">
        <f t="shared" si="5"/>
        <v>6</v>
      </c>
      <c r="BF45" s="47">
        <f t="shared" si="5"/>
        <v>6</v>
      </c>
      <c r="BG45" s="47">
        <f t="shared" si="5"/>
        <v>0</v>
      </c>
      <c r="BH45" s="47">
        <f t="shared" si="5"/>
        <v>12</v>
      </c>
      <c r="BI45" s="47">
        <f t="shared" si="5"/>
        <v>17</v>
      </c>
      <c r="BJ45" s="47">
        <f t="shared" si="5"/>
        <v>17</v>
      </c>
      <c r="BK45" s="47">
        <f t="shared" si="5"/>
        <v>17</v>
      </c>
      <c r="BL45" s="47">
        <f t="shared" si="5"/>
        <v>0</v>
      </c>
      <c r="BM45" s="47">
        <f t="shared" si="5"/>
        <v>19</v>
      </c>
      <c r="BN45" s="47">
        <f t="shared" si="5"/>
        <v>19</v>
      </c>
      <c r="BO45" s="47">
        <f t="shared" si="5"/>
        <v>19</v>
      </c>
      <c r="BP45" s="47">
        <f t="shared" si="5"/>
        <v>19</v>
      </c>
      <c r="BQ45" s="47">
        <f t="shared" si="5"/>
        <v>0</v>
      </c>
      <c r="BR45" s="47">
        <f t="shared" ref="BR45:CA45" si="6">COUNTIF(BR7:BR42,"NO APLICA")</f>
        <v>31</v>
      </c>
      <c r="BS45" s="47">
        <f t="shared" si="6"/>
        <v>31</v>
      </c>
      <c r="BT45" s="47">
        <f t="shared" si="6"/>
        <v>31</v>
      </c>
      <c r="BU45" s="47">
        <f t="shared" si="6"/>
        <v>31</v>
      </c>
      <c r="BV45" s="47">
        <f t="shared" si="6"/>
        <v>0</v>
      </c>
      <c r="BW45" s="47">
        <f t="shared" si="6"/>
        <v>10</v>
      </c>
      <c r="BX45" s="47">
        <f t="shared" si="6"/>
        <v>10</v>
      </c>
      <c r="BY45" s="47">
        <f t="shared" si="6"/>
        <v>10</v>
      </c>
      <c r="BZ45" s="47">
        <f t="shared" si="6"/>
        <v>10</v>
      </c>
      <c r="CA45" s="47">
        <f t="shared" si="6"/>
        <v>0</v>
      </c>
      <c r="CB45" s="58">
        <f t="shared" si="2"/>
        <v>91</v>
      </c>
      <c r="CC45" s="58">
        <f t="shared" si="2"/>
        <v>172</v>
      </c>
      <c r="CD45" s="58">
        <f t="shared" si="2"/>
        <v>165</v>
      </c>
      <c r="CE45" s="58">
        <f t="shared" si="2"/>
        <v>173</v>
      </c>
      <c r="CF45" s="42"/>
      <c r="CG45" s="42"/>
      <c r="CH45" s="42"/>
    </row>
    <row r="46" spans="1:86" ht="58.5" customHeight="1" x14ac:dyDescent="0.25">
      <c r="A46" s="130" t="s">
        <v>108</v>
      </c>
      <c r="B46" s="131"/>
      <c r="C46" s="131"/>
      <c r="D46" s="132"/>
      <c r="E46" s="47">
        <f>COUNTIF(E8:E42,"PARCIALMENTE")</f>
        <v>0</v>
      </c>
      <c r="F46" s="47">
        <f t="shared" ref="F46:BQ46" si="7">COUNTIF(F8:F42,"PARCIALMENTE")</f>
        <v>0</v>
      </c>
      <c r="G46" s="47">
        <f t="shared" si="7"/>
        <v>0</v>
      </c>
      <c r="H46" s="47">
        <f t="shared" si="7"/>
        <v>2</v>
      </c>
      <c r="I46" s="47">
        <f t="shared" si="7"/>
        <v>0</v>
      </c>
      <c r="J46" s="47">
        <f>COUNTIF(J8:J42,"PARCIALMENTE")</f>
        <v>0</v>
      </c>
      <c r="K46" s="47">
        <f t="shared" si="7"/>
        <v>0</v>
      </c>
      <c r="L46" s="47">
        <f t="shared" si="7"/>
        <v>0</v>
      </c>
      <c r="M46" s="47">
        <f t="shared" si="7"/>
        <v>0</v>
      </c>
      <c r="N46" s="47">
        <f t="shared" si="7"/>
        <v>0</v>
      </c>
      <c r="O46" s="47">
        <f t="shared" si="7"/>
        <v>0</v>
      </c>
      <c r="P46" s="47">
        <f t="shared" si="7"/>
        <v>0</v>
      </c>
      <c r="Q46" s="47">
        <f t="shared" si="7"/>
        <v>0</v>
      </c>
      <c r="R46" s="47">
        <f t="shared" si="7"/>
        <v>0</v>
      </c>
      <c r="S46" s="47">
        <f t="shared" si="7"/>
        <v>0</v>
      </c>
      <c r="T46" s="47">
        <f t="shared" si="7"/>
        <v>0</v>
      </c>
      <c r="U46" s="47">
        <f t="shared" si="7"/>
        <v>0</v>
      </c>
      <c r="V46" s="47">
        <f t="shared" si="7"/>
        <v>0</v>
      </c>
      <c r="W46" s="47">
        <f t="shared" si="7"/>
        <v>0</v>
      </c>
      <c r="X46" s="47">
        <f t="shared" si="7"/>
        <v>0</v>
      </c>
      <c r="Y46" s="47">
        <f t="shared" si="7"/>
        <v>0</v>
      </c>
      <c r="Z46" s="47">
        <f t="shared" si="7"/>
        <v>0</v>
      </c>
      <c r="AA46" s="47">
        <f t="shared" si="7"/>
        <v>0</v>
      </c>
      <c r="AB46" s="47">
        <f t="shared" si="7"/>
        <v>0</v>
      </c>
      <c r="AC46" s="47">
        <f t="shared" si="7"/>
        <v>0</v>
      </c>
      <c r="AD46" s="47">
        <f t="shared" si="7"/>
        <v>0</v>
      </c>
      <c r="AE46" s="47">
        <f t="shared" si="7"/>
        <v>0</v>
      </c>
      <c r="AF46" s="47">
        <f t="shared" si="7"/>
        <v>0</v>
      </c>
      <c r="AG46" s="47">
        <f t="shared" si="7"/>
        <v>0</v>
      </c>
      <c r="AH46" s="47">
        <f t="shared" si="7"/>
        <v>0</v>
      </c>
      <c r="AI46" s="47">
        <f t="shared" si="7"/>
        <v>0</v>
      </c>
      <c r="AJ46" s="47">
        <f t="shared" si="7"/>
        <v>0</v>
      </c>
      <c r="AK46" s="47">
        <f t="shared" si="7"/>
        <v>0</v>
      </c>
      <c r="AL46" s="47">
        <f t="shared" si="7"/>
        <v>0</v>
      </c>
      <c r="AM46" s="47">
        <f t="shared" si="7"/>
        <v>0</v>
      </c>
      <c r="AN46" s="47">
        <f t="shared" si="7"/>
        <v>0</v>
      </c>
      <c r="AO46" s="47">
        <f t="shared" si="7"/>
        <v>0</v>
      </c>
      <c r="AP46" s="47">
        <f t="shared" si="7"/>
        <v>0</v>
      </c>
      <c r="AQ46" s="47">
        <f t="shared" si="7"/>
        <v>0</v>
      </c>
      <c r="AR46" s="47">
        <f t="shared" si="7"/>
        <v>0</v>
      </c>
      <c r="AS46" s="47">
        <f t="shared" si="7"/>
        <v>0</v>
      </c>
      <c r="AT46" s="47">
        <f t="shared" si="7"/>
        <v>0</v>
      </c>
      <c r="AU46" s="47">
        <f t="shared" si="7"/>
        <v>0</v>
      </c>
      <c r="AV46" s="47">
        <f t="shared" si="7"/>
        <v>0</v>
      </c>
      <c r="AW46" s="47">
        <f t="shared" si="7"/>
        <v>0</v>
      </c>
      <c r="AX46" s="47">
        <f t="shared" si="7"/>
        <v>0</v>
      </c>
      <c r="AY46" s="47">
        <f t="shared" si="7"/>
        <v>0</v>
      </c>
      <c r="AZ46" s="47">
        <f t="shared" si="7"/>
        <v>0</v>
      </c>
      <c r="BA46" s="47">
        <f t="shared" si="7"/>
        <v>0</v>
      </c>
      <c r="BB46" s="47">
        <f t="shared" si="7"/>
        <v>0</v>
      </c>
      <c r="BC46" s="47">
        <f t="shared" si="7"/>
        <v>0</v>
      </c>
      <c r="BD46" s="47">
        <f t="shared" si="7"/>
        <v>0</v>
      </c>
      <c r="BE46" s="47">
        <f t="shared" si="7"/>
        <v>0</v>
      </c>
      <c r="BF46" s="47">
        <f t="shared" si="7"/>
        <v>0</v>
      </c>
      <c r="BG46" s="47">
        <f t="shared" si="7"/>
        <v>0</v>
      </c>
      <c r="BH46" s="47">
        <f t="shared" si="7"/>
        <v>0</v>
      </c>
      <c r="BI46" s="47">
        <f t="shared" si="7"/>
        <v>0</v>
      </c>
      <c r="BJ46" s="47">
        <f t="shared" si="7"/>
        <v>0</v>
      </c>
      <c r="BK46" s="47">
        <f t="shared" si="7"/>
        <v>0</v>
      </c>
      <c r="BL46" s="47">
        <f t="shared" si="7"/>
        <v>0</v>
      </c>
      <c r="BM46" s="47">
        <f t="shared" si="7"/>
        <v>0</v>
      </c>
      <c r="BN46" s="47">
        <f t="shared" si="7"/>
        <v>0</v>
      </c>
      <c r="BO46" s="47">
        <f t="shared" si="7"/>
        <v>0</v>
      </c>
      <c r="BP46" s="47">
        <f t="shared" si="7"/>
        <v>0</v>
      </c>
      <c r="BQ46" s="47">
        <f t="shared" si="7"/>
        <v>0</v>
      </c>
      <c r="BR46" s="47">
        <f t="shared" ref="BR46:CA46" si="8">COUNTIF(BR8:BR42,"PARCIALMENTE")</f>
        <v>0</v>
      </c>
      <c r="BS46" s="47">
        <f t="shared" si="8"/>
        <v>0</v>
      </c>
      <c r="BT46" s="47">
        <f t="shared" si="8"/>
        <v>0</v>
      </c>
      <c r="BU46" s="47">
        <f t="shared" si="8"/>
        <v>0</v>
      </c>
      <c r="BV46" s="47">
        <f t="shared" si="8"/>
        <v>0</v>
      </c>
      <c r="BW46" s="47">
        <f t="shared" si="8"/>
        <v>0</v>
      </c>
      <c r="BX46" s="47">
        <f t="shared" si="8"/>
        <v>0</v>
      </c>
      <c r="BY46" s="47">
        <f t="shared" si="8"/>
        <v>0</v>
      </c>
      <c r="BZ46" s="47">
        <f t="shared" si="8"/>
        <v>0</v>
      </c>
      <c r="CA46" s="47">
        <f t="shared" si="8"/>
        <v>0</v>
      </c>
      <c r="CB46" s="58">
        <f t="shared" si="2"/>
        <v>0</v>
      </c>
      <c r="CC46" s="58">
        <f t="shared" si="2"/>
        <v>0</v>
      </c>
      <c r="CD46" s="58">
        <f t="shared" si="2"/>
        <v>0</v>
      </c>
      <c r="CE46" s="58">
        <f t="shared" si="2"/>
        <v>2</v>
      </c>
      <c r="CF46" s="42"/>
      <c r="CG46" s="42"/>
      <c r="CH46" s="42"/>
    </row>
    <row r="47" spans="1:86" ht="58.5" customHeight="1" x14ac:dyDescent="0.25">
      <c r="A47" s="130" t="s">
        <v>165</v>
      </c>
      <c r="B47" s="131"/>
      <c r="C47" s="131"/>
      <c r="D47" s="132"/>
      <c r="E47" s="59">
        <f>SUM(E43:E46)</f>
        <v>36</v>
      </c>
      <c r="F47" s="59">
        <f t="shared" ref="F47:BQ47" si="9">SUM(F43:F46)</f>
        <v>36</v>
      </c>
      <c r="G47" s="59">
        <f t="shared" si="9"/>
        <v>36</v>
      </c>
      <c r="H47" s="59">
        <f t="shared" si="9"/>
        <v>36</v>
      </c>
      <c r="I47" s="59">
        <f t="shared" si="9"/>
        <v>0</v>
      </c>
      <c r="J47" s="59">
        <f t="shared" si="9"/>
        <v>36</v>
      </c>
      <c r="K47" s="59">
        <f t="shared" si="9"/>
        <v>35</v>
      </c>
      <c r="L47" s="59">
        <f t="shared" si="9"/>
        <v>36</v>
      </c>
      <c r="M47" s="59">
        <f t="shared" si="9"/>
        <v>35</v>
      </c>
      <c r="N47" s="59">
        <f t="shared" si="9"/>
        <v>0</v>
      </c>
      <c r="O47" s="59">
        <f t="shared" si="9"/>
        <v>36</v>
      </c>
      <c r="P47" s="59">
        <f t="shared" si="9"/>
        <v>36</v>
      </c>
      <c r="Q47" s="59">
        <f t="shared" si="9"/>
        <v>36</v>
      </c>
      <c r="R47" s="59">
        <f t="shared" si="9"/>
        <v>36</v>
      </c>
      <c r="S47" s="59">
        <f t="shared" si="9"/>
        <v>0</v>
      </c>
      <c r="T47" s="59">
        <f t="shared" si="9"/>
        <v>36</v>
      </c>
      <c r="U47" s="59">
        <f t="shared" si="9"/>
        <v>36</v>
      </c>
      <c r="V47" s="59">
        <f t="shared" si="9"/>
        <v>36</v>
      </c>
      <c r="W47" s="59">
        <f t="shared" si="9"/>
        <v>36</v>
      </c>
      <c r="X47" s="59">
        <f t="shared" si="9"/>
        <v>0</v>
      </c>
      <c r="Y47" s="59">
        <f t="shared" si="9"/>
        <v>36</v>
      </c>
      <c r="Z47" s="59">
        <f t="shared" si="9"/>
        <v>36</v>
      </c>
      <c r="AA47" s="59">
        <f t="shared" si="9"/>
        <v>36</v>
      </c>
      <c r="AB47" s="59">
        <f t="shared" si="9"/>
        <v>36</v>
      </c>
      <c r="AC47" s="59">
        <f t="shared" si="9"/>
        <v>0</v>
      </c>
      <c r="AD47" s="59">
        <f t="shared" si="9"/>
        <v>36</v>
      </c>
      <c r="AE47" s="59">
        <f t="shared" si="9"/>
        <v>36</v>
      </c>
      <c r="AF47" s="59">
        <f t="shared" si="9"/>
        <v>36</v>
      </c>
      <c r="AG47" s="59">
        <f t="shared" si="9"/>
        <v>36</v>
      </c>
      <c r="AH47" s="59">
        <f t="shared" si="9"/>
        <v>0</v>
      </c>
      <c r="AI47" s="59">
        <f t="shared" si="9"/>
        <v>36</v>
      </c>
      <c r="AJ47" s="59">
        <f t="shared" si="9"/>
        <v>36</v>
      </c>
      <c r="AK47" s="59">
        <f t="shared" si="9"/>
        <v>36</v>
      </c>
      <c r="AL47" s="59">
        <f t="shared" si="9"/>
        <v>36</v>
      </c>
      <c r="AM47" s="59">
        <f t="shared" si="9"/>
        <v>0</v>
      </c>
      <c r="AN47" s="59">
        <f t="shared" si="9"/>
        <v>36</v>
      </c>
      <c r="AO47" s="59">
        <f t="shared" si="9"/>
        <v>36</v>
      </c>
      <c r="AP47" s="59">
        <f t="shared" si="9"/>
        <v>36</v>
      </c>
      <c r="AQ47" s="59">
        <f t="shared" si="9"/>
        <v>36</v>
      </c>
      <c r="AR47" s="59">
        <f t="shared" si="9"/>
        <v>0</v>
      </c>
      <c r="AS47" s="59">
        <f t="shared" si="9"/>
        <v>36</v>
      </c>
      <c r="AT47" s="59">
        <f t="shared" si="9"/>
        <v>36</v>
      </c>
      <c r="AU47" s="59">
        <f t="shared" si="9"/>
        <v>36</v>
      </c>
      <c r="AV47" s="59">
        <f t="shared" si="9"/>
        <v>36</v>
      </c>
      <c r="AW47" s="59">
        <f t="shared" si="9"/>
        <v>0</v>
      </c>
      <c r="AX47" s="59">
        <f t="shared" si="9"/>
        <v>36</v>
      </c>
      <c r="AY47" s="59">
        <f t="shared" si="9"/>
        <v>36</v>
      </c>
      <c r="AZ47" s="59">
        <f t="shared" si="9"/>
        <v>36</v>
      </c>
      <c r="BA47" s="59">
        <f t="shared" si="9"/>
        <v>36</v>
      </c>
      <c r="BB47" s="59">
        <f t="shared" si="9"/>
        <v>0</v>
      </c>
      <c r="BC47" s="59">
        <f t="shared" si="9"/>
        <v>35</v>
      </c>
      <c r="BD47" s="59">
        <f t="shared" si="9"/>
        <v>36</v>
      </c>
      <c r="BE47" s="59">
        <f t="shared" si="9"/>
        <v>36</v>
      </c>
      <c r="BF47" s="59">
        <f t="shared" si="9"/>
        <v>36</v>
      </c>
      <c r="BG47" s="59">
        <f t="shared" si="9"/>
        <v>0</v>
      </c>
      <c r="BH47" s="59">
        <f t="shared" si="9"/>
        <v>36</v>
      </c>
      <c r="BI47" s="59">
        <f t="shared" si="9"/>
        <v>34</v>
      </c>
      <c r="BJ47" s="59">
        <f t="shared" si="9"/>
        <v>36</v>
      </c>
      <c r="BK47" s="59">
        <f t="shared" si="9"/>
        <v>35</v>
      </c>
      <c r="BL47" s="59">
        <f t="shared" si="9"/>
        <v>0</v>
      </c>
      <c r="BM47" s="59">
        <f t="shared" si="9"/>
        <v>36</v>
      </c>
      <c r="BN47" s="59">
        <f t="shared" si="9"/>
        <v>36</v>
      </c>
      <c r="BO47" s="59">
        <f t="shared" si="9"/>
        <v>36</v>
      </c>
      <c r="BP47" s="59">
        <f t="shared" si="9"/>
        <v>34</v>
      </c>
      <c r="BQ47" s="59">
        <f t="shared" si="9"/>
        <v>0</v>
      </c>
      <c r="BR47" s="59">
        <f t="shared" ref="BR47:CA47" si="10">SUM(BR43:BR46)</f>
        <v>36</v>
      </c>
      <c r="BS47" s="59">
        <f t="shared" si="10"/>
        <v>36</v>
      </c>
      <c r="BT47" s="59">
        <f t="shared" si="10"/>
        <v>36</v>
      </c>
      <c r="BU47" s="59">
        <f t="shared" si="10"/>
        <v>36</v>
      </c>
      <c r="BV47" s="59">
        <f t="shared" si="10"/>
        <v>0</v>
      </c>
      <c r="BW47" s="59">
        <f t="shared" si="10"/>
        <v>36</v>
      </c>
      <c r="BX47" s="59">
        <f t="shared" si="10"/>
        <v>36</v>
      </c>
      <c r="BY47" s="59">
        <f t="shared" si="10"/>
        <v>36</v>
      </c>
      <c r="BZ47" s="59">
        <f t="shared" si="10"/>
        <v>36</v>
      </c>
      <c r="CA47" s="59">
        <f t="shared" si="10"/>
        <v>0</v>
      </c>
      <c r="CB47" s="58">
        <f t="shared" si="2"/>
        <v>539</v>
      </c>
      <c r="CC47" s="58">
        <f t="shared" si="2"/>
        <v>537</v>
      </c>
      <c r="CD47" s="58">
        <f t="shared" si="2"/>
        <v>540</v>
      </c>
      <c r="CE47" s="58">
        <f t="shared" si="2"/>
        <v>536</v>
      </c>
      <c r="CF47" s="42"/>
      <c r="CG47" s="42"/>
      <c r="CH47" s="42"/>
    </row>
    <row r="48" spans="1:86" ht="409.5" customHeight="1" thickBot="1" x14ac:dyDescent="0.3">
      <c r="A48" s="136" t="s">
        <v>99</v>
      </c>
      <c r="B48" s="137"/>
      <c r="C48" s="137"/>
      <c r="D48" s="138"/>
      <c r="E48" s="127" t="s">
        <v>729</v>
      </c>
      <c r="F48" s="128"/>
      <c r="G48" s="128"/>
      <c r="H48" s="128"/>
      <c r="I48" s="129"/>
      <c r="J48" s="127" t="s">
        <v>730</v>
      </c>
      <c r="K48" s="128"/>
      <c r="L48" s="128"/>
      <c r="M48" s="128"/>
      <c r="N48" s="129"/>
      <c r="O48" s="127" t="s">
        <v>548</v>
      </c>
      <c r="P48" s="128"/>
      <c r="Q48" s="128"/>
      <c r="R48" s="128"/>
      <c r="S48" s="129"/>
      <c r="T48" s="127" t="s">
        <v>549</v>
      </c>
      <c r="U48" s="128"/>
      <c r="V48" s="128"/>
      <c r="W48" s="128"/>
      <c r="X48" s="129"/>
      <c r="Y48" s="127" t="s">
        <v>550</v>
      </c>
      <c r="Z48" s="128"/>
      <c r="AA48" s="128"/>
      <c r="AB48" s="128"/>
      <c r="AC48" s="129"/>
      <c r="AD48" s="127" t="s">
        <v>731</v>
      </c>
      <c r="AE48" s="128"/>
      <c r="AF48" s="128"/>
      <c r="AG48" s="128"/>
      <c r="AH48" s="129"/>
      <c r="AI48" s="127" t="s">
        <v>551</v>
      </c>
      <c r="AJ48" s="128"/>
      <c r="AK48" s="128"/>
      <c r="AL48" s="128"/>
      <c r="AM48" s="129"/>
      <c r="AN48" s="127" t="s">
        <v>732</v>
      </c>
      <c r="AO48" s="128"/>
      <c r="AP48" s="128"/>
      <c r="AQ48" s="128"/>
      <c r="AR48" s="129"/>
      <c r="AS48" s="127" t="s">
        <v>552</v>
      </c>
      <c r="AT48" s="128"/>
      <c r="AU48" s="128"/>
      <c r="AV48" s="128"/>
      <c r="AW48" s="129"/>
      <c r="AX48" s="133" t="s">
        <v>553</v>
      </c>
      <c r="AY48" s="134"/>
      <c r="AZ48" s="134"/>
      <c r="BA48" s="134"/>
      <c r="BB48" s="135"/>
      <c r="BC48" s="127" t="s">
        <v>724</v>
      </c>
      <c r="BD48" s="128"/>
      <c r="BE48" s="128"/>
      <c r="BF48" s="128"/>
      <c r="BG48" s="129"/>
      <c r="BH48" s="127" t="s">
        <v>733</v>
      </c>
      <c r="BI48" s="128"/>
      <c r="BJ48" s="128"/>
      <c r="BK48" s="128"/>
      <c r="BL48" s="129"/>
      <c r="BM48" s="127" t="s">
        <v>554</v>
      </c>
      <c r="BN48" s="128"/>
      <c r="BO48" s="128"/>
      <c r="BP48" s="128"/>
      <c r="BQ48" s="129"/>
      <c r="BR48" s="127" t="s">
        <v>734</v>
      </c>
      <c r="BS48" s="128"/>
      <c r="BT48" s="128"/>
      <c r="BU48" s="128"/>
      <c r="BV48" s="129"/>
      <c r="BW48" s="127" t="s">
        <v>725</v>
      </c>
      <c r="BX48" s="128"/>
      <c r="BY48" s="128"/>
      <c r="BZ48" s="128"/>
      <c r="CA48" s="129"/>
      <c r="CB48" s="126">
        <f>CB43/CG43</f>
        <v>5.7407407407407407E-2</v>
      </c>
      <c r="CC48" s="126">
        <f>CC43/CG43</f>
        <v>0.57222222222222219</v>
      </c>
      <c r="CD48" s="126">
        <f>CD43/CG43</f>
        <v>0.59074074074074079</v>
      </c>
      <c r="CE48" s="126">
        <f>CE43/CH43</f>
        <v>1.8424242424242425</v>
      </c>
      <c r="CF48" s="60" t="s">
        <v>168</v>
      </c>
      <c r="CG48" s="42"/>
      <c r="CH48" s="42"/>
    </row>
    <row r="49" ht="58.5" customHeight="1" x14ac:dyDescent="0.25"/>
    <row r="50" ht="58.5" customHeight="1" x14ac:dyDescent="0.25"/>
  </sheetData>
  <mergeCells count="242">
    <mergeCell ref="A1:CA1"/>
    <mergeCell ref="BH2:BL2"/>
    <mergeCell ref="BM2:BQ2"/>
    <mergeCell ref="BR2:BV2"/>
    <mergeCell ref="BW2:CA2"/>
    <mergeCell ref="A3:A5"/>
    <mergeCell ref="B3:D3"/>
    <mergeCell ref="E3:I3"/>
    <mergeCell ref="J3:N3"/>
    <mergeCell ref="O3:S3"/>
    <mergeCell ref="T3:X3"/>
    <mergeCell ref="AD2:AH2"/>
    <mergeCell ref="AI2:AM2"/>
    <mergeCell ref="AN2:AR2"/>
    <mergeCell ref="AS2:AW2"/>
    <mergeCell ref="AX2:BB2"/>
    <mergeCell ref="BC2:BG2"/>
    <mergeCell ref="A2:D2"/>
    <mergeCell ref="E2:I2"/>
    <mergeCell ref="J2:N2"/>
    <mergeCell ref="O2:S2"/>
    <mergeCell ref="T2:X2"/>
    <mergeCell ref="Y2:AC2"/>
    <mergeCell ref="BC3:BG3"/>
    <mergeCell ref="BH3:BL3"/>
    <mergeCell ref="BM3:BQ3"/>
    <mergeCell ref="BR3:BV3"/>
    <mergeCell ref="BW3:CA3"/>
    <mergeCell ref="B4:D4"/>
    <mergeCell ref="E4:I4"/>
    <mergeCell ref="J4:N4"/>
    <mergeCell ref="O4:S4"/>
    <mergeCell ref="T4:X4"/>
    <mergeCell ref="Y3:AC3"/>
    <mergeCell ref="AD3:AH3"/>
    <mergeCell ref="AI3:AM3"/>
    <mergeCell ref="AN3:AR3"/>
    <mergeCell ref="AS3:AW3"/>
    <mergeCell ref="AX3:BB3"/>
    <mergeCell ref="BC4:BG4"/>
    <mergeCell ref="BH4:BL4"/>
    <mergeCell ref="BM4:BQ4"/>
    <mergeCell ref="BR4:BV4"/>
    <mergeCell ref="BW4:CA4"/>
    <mergeCell ref="AS4:AW4"/>
    <mergeCell ref="AX4:BB4"/>
    <mergeCell ref="B5:D5"/>
    <mergeCell ref="E5:I5"/>
    <mergeCell ref="J5:N5"/>
    <mergeCell ref="O5:S5"/>
    <mergeCell ref="T5:X5"/>
    <mergeCell ref="Y4:AC4"/>
    <mergeCell ref="AD4:AH4"/>
    <mergeCell ref="AI4:AM4"/>
    <mergeCell ref="AN4:AR4"/>
    <mergeCell ref="BC5:BG5"/>
    <mergeCell ref="BH5:BL5"/>
    <mergeCell ref="BM5:BQ5"/>
    <mergeCell ref="BR5:BV5"/>
    <mergeCell ref="BW5:CA5"/>
    <mergeCell ref="A7:A11"/>
    <mergeCell ref="B7:B11"/>
    <mergeCell ref="C7:C11"/>
    <mergeCell ref="I7:I11"/>
    <mergeCell ref="N7:N11"/>
    <mergeCell ref="Y5:AC5"/>
    <mergeCell ref="AD5:AH5"/>
    <mergeCell ref="AI5:AM5"/>
    <mergeCell ref="AN5:AR5"/>
    <mergeCell ref="AS5:AW5"/>
    <mergeCell ref="AX5:BB5"/>
    <mergeCell ref="CA7:CA11"/>
    <mergeCell ref="AW7:AW11"/>
    <mergeCell ref="BB7:BB11"/>
    <mergeCell ref="BG7:BG11"/>
    <mergeCell ref="BL7:BL11"/>
    <mergeCell ref="BQ7:BQ11"/>
    <mergeCell ref="BV7:BV11"/>
    <mergeCell ref="S7:S11"/>
    <mergeCell ref="A12:A42"/>
    <mergeCell ref="B12:B15"/>
    <mergeCell ref="C12:C15"/>
    <mergeCell ref="I12:I15"/>
    <mergeCell ref="N12:N15"/>
    <mergeCell ref="S12:S15"/>
    <mergeCell ref="X12:X15"/>
    <mergeCell ref="AC12:AC15"/>
    <mergeCell ref="AH12:AH15"/>
    <mergeCell ref="B23:B27"/>
    <mergeCell ref="C23:C27"/>
    <mergeCell ref="I23:I27"/>
    <mergeCell ref="N23:N27"/>
    <mergeCell ref="S23:S27"/>
    <mergeCell ref="X7:X11"/>
    <mergeCell ref="AC7:AC11"/>
    <mergeCell ref="AH7:AH11"/>
    <mergeCell ref="AM7:AM11"/>
    <mergeCell ref="AR7:AR11"/>
    <mergeCell ref="BQ12:BQ15"/>
    <mergeCell ref="BV12:BV15"/>
    <mergeCell ref="CA12:CA15"/>
    <mergeCell ref="B16:B19"/>
    <mergeCell ref="C16:C19"/>
    <mergeCell ref="I16:I19"/>
    <mergeCell ref="N16:N19"/>
    <mergeCell ref="S16:S19"/>
    <mergeCell ref="X16:X19"/>
    <mergeCell ref="AC16:AC19"/>
    <mergeCell ref="AM12:AM15"/>
    <mergeCell ref="AR12:AR15"/>
    <mergeCell ref="AW12:AW15"/>
    <mergeCell ref="BB12:BB15"/>
    <mergeCell ref="BG12:BG15"/>
    <mergeCell ref="BL12:BL15"/>
    <mergeCell ref="BL16:BL19"/>
    <mergeCell ref="BQ16:BQ19"/>
    <mergeCell ref="BV16:BV19"/>
    <mergeCell ref="CA16:CA19"/>
    <mergeCell ref="B20:B22"/>
    <mergeCell ref="C20:C22"/>
    <mergeCell ref="I20:I22"/>
    <mergeCell ref="N20:N22"/>
    <mergeCell ref="S20:S22"/>
    <mergeCell ref="X20:X22"/>
    <mergeCell ref="AH16:AH19"/>
    <mergeCell ref="AM16:AM19"/>
    <mergeCell ref="AR16:AR19"/>
    <mergeCell ref="AW16:AW19"/>
    <mergeCell ref="BB16:BB19"/>
    <mergeCell ref="BG16:BG19"/>
    <mergeCell ref="BG20:BG22"/>
    <mergeCell ref="BL20:BL22"/>
    <mergeCell ref="BQ20:BQ22"/>
    <mergeCell ref="BV20:BV22"/>
    <mergeCell ref="CA20:CA22"/>
    <mergeCell ref="AC20:AC22"/>
    <mergeCell ref="AH20:AH22"/>
    <mergeCell ref="AM20:AM22"/>
    <mergeCell ref="AR20:AR22"/>
    <mergeCell ref="AW20:AW22"/>
    <mergeCell ref="BB20:BB22"/>
    <mergeCell ref="BB23:BB27"/>
    <mergeCell ref="BG23:BG27"/>
    <mergeCell ref="BL23:BL27"/>
    <mergeCell ref="BQ23:BQ27"/>
    <mergeCell ref="BV23:BV27"/>
    <mergeCell ref="CA23:CA27"/>
    <mergeCell ref="X23:X27"/>
    <mergeCell ref="AC23:AC27"/>
    <mergeCell ref="AH23:AH27"/>
    <mergeCell ref="AM23:AM27"/>
    <mergeCell ref="AR23:AR27"/>
    <mergeCell ref="AW23:AW27"/>
    <mergeCell ref="BG29:BG30"/>
    <mergeCell ref="BL29:BL30"/>
    <mergeCell ref="BQ29:BQ30"/>
    <mergeCell ref="BV29:BV30"/>
    <mergeCell ref="CA29:CA30"/>
    <mergeCell ref="B32:B36"/>
    <mergeCell ref="C32:C36"/>
    <mergeCell ref="I32:I36"/>
    <mergeCell ref="N32:N36"/>
    <mergeCell ref="S32:S36"/>
    <mergeCell ref="AC29:AC30"/>
    <mergeCell ref="AH29:AH30"/>
    <mergeCell ref="AM29:AM30"/>
    <mergeCell ref="AR29:AR30"/>
    <mergeCell ref="AW29:AW30"/>
    <mergeCell ref="BB29:BB30"/>
    <mergeCell ref="B29:B30"/>
    <mergeCell ref="C29:C30"/>
    <mergeCell ref="I29:I30"/>
    <mergeCell ref="N29:N30"/>
    <mergeCell ref="S29:S30"/>
    <mergeCell ref="X29:X30"/>
    <mergeCell ref="BB32:BB36"/>
    <mergeCell ref="BG32:BG36"/>
    <mergeCell ref="BL32:BL36"/>
    <mergeCell ref="BQ32:BQ36"/>
    <mergeCell ref="BV32:BV36"/>
    <mergeCell ref="CA32:CA36"/>
    <mergeCell ref="X32:X36"/>
    <mergeCell ref="AC32:AC36"/>
    <mergeCell ref="AH32:AH36"/>
    <mergeCell ref="AM32:AM36"/>
    <mergeCell ref="AR32:AR36"/>
    <mergeCell ref="AW32:AW36"/>
    <mergeCell ref="BG37:BG38"/>
    <mergeCell ref="BL37:BL38"/>
    <mergeCell ref="BQ37:BQ38"/>
    <mergeCell ref="BV37:BV38"/>
    <mergeCell ref="CA37:CA38"/>
    <mergeCell ref="B39:B42"/>
    <mergeCell ref="C39:C42"/>
    <mergeCell ref="I39:I42"/>
    <mergeCell ref="N39:N42"/>
    <mergeCell ref="S39:S42"/>
    <mergeCell ref="AC37:AC38"/>
    <mergeCell ref="AH37:AH38"/>
    <mergeCell ref="AM37:AM38"/>
    <mergeCell ref="AR37:AR38"/>
    <mergeCell ref="AW37:AW38"/>
    <mergeCell ref="BB37:BB38"/>
    <mergeCell ref="B37:B38"/>
    <mergeCell ref="C37:C38"/>
    <mergeCell ref="I37:I38"/>
    <mergeCell ref="N37:N38"/>
    <mergeCell ref="S37:S38"/>
    <mergeCell ref="X37:X38"/>
    <mergeCell ref="BB39:BB42"/>
    <mergeCell ref="BG39:BG42"/>
    <mergeCell ref="BL39:BL42"/>
    <mergeCell ref="BQ39:BQ42"/>
    <mergeCell ref="BV39:BV42"/>
    <mergeCell ref="CA39:CA42"/>
    <mergeCell ref="X39:X42"/>
    <mergeCell ref="AC39:AC42"/>
    <mergeCell ref="AH39:AH42"/>
    <mergeCell ref="AM39:AM42"/>
    <mergeCell ref="AR39:AR42"/>
    <mergeCell ref="AW39:AW42"/>
    <mergeCell ref="BH48:BL48"/>
    <mergeCell ref="BM48:BQ48"/>
    <mergeCell ref="BR48:BV48"/>
    <mergeCell ref="BW48:CA48"/>
    <mergeCell ref="A43:D43"/>
    <mergeCell ref="A44:D44"/>
    <mergeCell ref="A45:D45"/>
    <mergeCell ref="A46:D46"/>
    <mergeCell ref="A47:D47"/>
    <mergeCell ref="AD48:AH48"/>
    <mergeCell ref="AI48:AM48"/>
    <mergeCell ref="AN48:AR48"/>
    <mergeCell ref="AS48:AW48"/>
    <mergeCell ref="AX48:BB48"/>
    <mergeCell ref="BC48:BG48"/>
    <mergeCell ref="A48:D48"/>
    <mergeCell ref="E48:I48"/>
    <mergeCell ref="J48:N48"/>
    <mergeCell ref="O48:S48"/>
    <mergeCell ref="T48:X48"/>
    <mergeCell ref="Y48:AC48"/>
  </mergeCells>
  <conditionalFormatting sqref="B3:B5">
    <cfRule type="duplicateValues" dxfId="333" priority="10"/>
  </conditionalFormatting>
  <conditionalFormatting sqref="E48 E7:H26 E31:H42 E27:G30">
    <cfRule type="duplicateValues" dxfId="332" priority="25"/>
  </conditionalFormatting>
  <conditionalFormatting sqref="E43:CA45">
    <cfRule type="duplicateValues" dxfId="331" priority="2"/>
  </conditionalFormatting>
  <conditionalFormatting sqref="E46:CA47">
    <cfRule type="duplicateValues" dxfId="330" priority="1"/>
  </conditionalFormatting>
  <conditionalFormatting sqref="H27">
    <cfRule type="duplicateValues" dxfId="329" priority="7"/>
  </conditionalFormatting>
  <conditionalFormatting sqref="H28">
    <cfRule type="duplicateValues" dxfId="328" priority="6"/>
  </conditionalFormatting>
  <conditionalFormatting sqref="H29">
    <cfRule type="duplicateValues" dxfId="327" priority="5"/>
  </conditionalFormatting>
  <conditionalFormatting sqref="H30">
    <cfRule type="duplicateValues" dxfId="326" priority="4"/>
  </conditionalFormatting>
  <conditionalFormatting sqref="J48 J7:M42">
    <cfRule type="duplicateValues" dxfId="325" priority="24"/>
  </conditionalFormatting>
  <conditionalFormatting sqref="O48 O7:R42">
    <cfRule type="duplicateValues" dxfId="324" priority="23"/>
  </conditionalFormatting>
  <conditionalFormatting sqref="T48 T7:W16 T17:U17 T18:V18 W17:W18 T19:W42">
    <cfRule type="duplicateValues" dxfId="323" priority="22"/>
  </conditionalFormatting>
  <conditionalFormatting sqref="V17">
    <cfRule type="duplicateValues" dxfId="322" priority="3"/>
  </conditionalFormatting>
  <conditionalFormatting sqref="Y48 Y7:AB42">
    <cfRule type="duplicateValues" dxfId="321" priority="21"/>
  </conditionalFormatting>
  <conditionalFormatting sqref="AD48 AD7:AG42">
    <cfRule type="duplicateValues" dxfId="320" priority="20"/>
  </conditionalFormatting>
  <conditionalFormatting sqref="AI48 AI7:AL42">
    <cfRule type="duplicateValues" dxfId="319" priority="19"/>
  </conditionalFormatting>
  <conditionalFormatting sqref="AN48 AN7:AQ42">
    <cfRule type="duplicateValues" dxfId="318" priority="18"/>
  </conditionalFormatting>
  <conditionalFormatting sqref="AS48 AS7:AV42">
    <cfRule type="duplicateValues" dxfId="317" priority="17"/>
  </conditionalFormatting>
  <conditionalFormatting sqref="AX48 AX7:BA42">
    <cfRule type="duplicateValues" dxfId="316" priority="16"/>
  </conditionalFormatting>
  <conditionalFormatting sqref="BC48 BC7:BF42">
    <cfRule type="duplicateValues" dxfId="315" priority="15"/>
  </conditionalFormatting>
  <conditionalFormatting sqref="BH48 BH7:BK42">
    <cfRule type="duplicateValues" dxfId="314" priority="14"/>
  </conditionalFormatting>
  <conditionalFormatting sqref="BM48 BM7:BP42">
    <cfRule type="duplicateValues" dxfId="313" priority="13"/>
  </conditionalFormatting>
  <conditionalFormatting sqref="BR48">
    <cfRule type="duplicateValues" dxfId="312" priority="9"/>
  </conditionalFormatting>
  <conditionalFormatting sqref="BR7:BU42">
    <cfRule type="duplicateValues" dxfId="311" priority="12"/>
  </conditionalFormatting>
  <conditionalFormatting sqref="BW48">
    <cfRule type="duplicateValues" dxfId="310" priority="8"/>
  </conditionalFormatting>
  <conditionalFormatting sqref="BW7:BZ42">
    <cfRule type="duplicateValues" dxfId="309" priority="11"/>
  </conditionalFormatting>
  <pageMargins left="0.7" right="0.7" top="0.75" bottom="0.75" header="0.3" footer="0.3"/>
  <pageSetup orientation="portrait" verticalDpi="0"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000-000000000000}">
          <x14:formula1>
            <xm:f>'C:\Users\diana.bernalz\Desktop\AUDITORIA SUBSIDIOS\FINAL\Proyectos SIDRA-SIRA-PA (1)\DOLLY\[26062023 Papel de Trabajo Dolly (1).xlsx]CATEGORIAS'!#REF!</xm:f>
          </x14:formula1>
          <xm:sqref>BC7:BF42 H29:H42 O7:R42 BM7:BP42 AD7:AG42 AI7:AL42 BR7:BU42 AS7:AV42 AX7:BA42 BH7:BK42 AN7:AQ42 T7:W42 E7:G42 J7:M42 H7:H26 BW7:BZ42 Y7:AB42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H48"/>
  <sheetViews>
    <sheetView zoomScale="38" zoomScaleNormal="38" workbookViewId="0">
      <pane xSplit="4" ySplit="5" topLeftCell="CA6" activePane="bottomRight" state="frozen"/>
      <selection pane="topRight" activeCell="E1" sqref="E1"/>
      <selection pane="bottomLeft" activeCell="A5" sqref="A5"/>
      <selection pane="bottomRight" sqref="A1:CA1"/>
    </sheetView>
  </sheetViews>
  <sheetFormatPr baseColWidth="10" defaultRowHeight="15" x14ac:dyDescent="0.25"/>
  <cols>
    <col min="1" max="1" width="22.5703125" customWidth="1"/>
    <col min="2" max="2" width="41.140625" customWidth="1"/>
    <col min="3" max="3" width="11" customWidth="1"/>
    <col min="4" max="4" width="54" customWidth="1"/>
    <col min="5" max="5" width="14" customWidth="1"/>
    <col min="6" max="6" width="13.7109375" customWidth="1"/>
    <col min="7" max="7" width="15.85546875" customWidth="1"/>
    <col min="8" max="8" width="21" customWidth="1"/>
    <col min="9" max="9" width="82" customWidth="1"/>
    <col min="10" max="13" width="16.28515625" customWidth="1"/>
    <col min="14" max="14" width="98.5703125" customWidth="1"/>
    <col min="15" max="18" width="16.28515625" customWidth="1"/>
    <col min="19" max="19" width="89.7109375" customWidth="1"/>
    <col min="20" max="23" width="16.28515625" customWidth="1"/>
    <col min="24" max="24" width="93.28515625" customWidth="1"/>
    <col min="25" max="28" width="16.28515625" customWidth="1"/>
    <col min="29" max="29" width="85" customWidth="1"/>
    <col min="30" max="33" width="16.28515625" customWidth="1"/>
    <col min="34" max="34" width="73.5703125" customWidth="1"/>
    <col min="35" max="38" width="16.28515625" customWidth="1"/>
    <col min="39" max="39" width="70.85546875" customWidth="1"/>
    <col min="40" max="43" width="16.28515625" customWidth="1"/>
    <col min="44" max="44" width="68.42578125" customWidth="1"/>
    <col min="45" max="48" width="16.28515625" customWidth="1"/>
    <col min="49" max="49" width="70.42578125" customWidth="1"/>
    <col min="50" max="53" width="16.28515625" customWidth="1"/>
    <col min="54" max="54" width="84.28515625" customWidth="1"/>
    <col min="55" max="58" width="14.42578125" customWidth="1"/>
    <col min="59" max="59" width="68.5703125" customWidth="1"/>
    <col min="60" max="63" width="14.42578125" customWidth="1"/>
    <col min="64" max="64" width="75.140625" customWidth="1"/>
    <col min="65" max="68" width="15.5703125" customWidth="1"/>
    <col min="69" max="69" width="98.7109375" customWidth="1"/>
    <col min="70" max="72" width="11.42578125" customWidth="1"/>
    <col min="73" max="73" width="17" customWidth="1"/>
    <col min="74" max="74" width="75" customWidth="1"/>
    <col min="75" max="75" width="15.7109375" customWidth="1"/>
    <col min="76" max="76" width="13.28515625" customWidth="1"/>
    <col min="77" max="77" width="15.140625" customWidth="1"/>
    <col min="78" max="78" width="15.5703125" customWidth="1"/>
    <col min="79" max="79" width="72.28515625" customWidth="1"/>
    <col min="80" max="80" width="31.42578125" customWidth="1"/>
    <col min="81" max="81" width="20.42578125" customWidth="1"/>
    <col min="82" max="82" width="21.42578125" customWidth="1"/>
    <col min="83" max="83" width="23.5703125" customWidth="1"/>
    <col min="84" max="84" width="65.140625" customWidth="1"/>
    <col min="85" max="85" width="27.7109375" customWidth="1"/>
    <col min="86" max="86" width="24.5703125" customWidth="1"/>
  </cols>
  <sheetData>
    <row r="1" spans="1:86" ht="32.25" thickBot="1" x14ac:dyDescent="0.3">
      <c r="A1" s="490" t="s">
        <v>812</v>
      </c>
      <c r="B1" s="488"/>
      <c r="C1" s="488"/>
      <c r="D1" s="488"/>
      <c r="E1" s="488"/>
      <c r="F1" s="488"/>
      <c r="G1" s="488"/>
      <c r="H1" s="488"/>
      <c r="I1" s="488"/>
      <c r="J1" s="488"/>
      <c r="K1" s="488"/>
      <c r="L1" s="488"/>
      <c r="M1" s="488"/>
      <c r="N1" s="488"/>
      <c r="O1" s="488"/>
      <c r="P1" s="488"/>
      <c r="Q1" s="488"/>
      <c r="R1" s="488"/>
      <c r="S1" s="488"/>
      <c r="T1" s="488"/>
      <c r="U1" s="488"/>
      <c r="V1" s="488"/>
      <c r="W1" s="488"/>
      <c r="X1" s="488"/>
      <c r="Y1" s="488"/>
      <c r="Z1" s="488"/>
      <c r="AA1" s="488"/>
      <c r="AB1" s="488"/>
      <c r="AC1" s="488"/>
      <c r="AD1" s="488"/>
      <c r="AE1" s="488"/>
      <c r="AF1" s="488"/>
      <c r="AG1" s="488"/>
      <c r="AH1" s="488"/>
      <c r="AI1" s="488"/>
      <c r="AJ1" s="488"/>
      <c r="AK1" s="488"/>
      <c r="AL1" s="488"/>
      <c r="AM1" s="488"/>
      <c r="AN1" s="488"/>
      <c r="AO1" s="488"/>
      <c r="AP1" s="488"/>
      <c r="AQ1" s="488"/>
      <c r="AR1" s="488"/>
      <c r="AS1" s="488"/>
      <c r="AT1" s="488"/>
      <c r="AU1" s="488"/>
      <c r="AV1" s="488"/>
      <c r="AW1" s="488"/>
      <c r="AX1" s="488"/>
      <c r="AY1" s="488"/>
      <c r="AZ1" s="488"/>
      <c r="BA1" s="488"/>
      <c r="BB1" s="488"/>
      <c r="BC1" s="488"/>
      <c r="BD1" s="488"/>
      <c r="BE1" s="488"/>
      <c r="BF1" s="488"/>
      <c r="BG1" s="488"/>
      <c r="BH1" s="488"/>
      <c r="BI1" s="488"/>
      <c r="BJ1" s="488"/>
      <c r="BK1" s="488"/>
      <c r="BL1" s="488"/>
      <c r="BM1" s="488"/>
      <c r="BN1" s="488"/>
      <c r="BO1" s="488"/>
      <c r="BP1" s="488"/>
      <c r="BQ1" s="488"/>
      <c r="BR1" s="488"/>
      <c r="BS1" s="488"/>
      <c r="BT1" s="488"/>
      <c r="BU1" s="488"/>
      <c r="BV1" s="488"/>
      <c r="BW1" s="488"/>
      <c r="BX1" s="488"/>
      <c r="BY1" s="488"/>
      <c r="BZ1" s="488"/>
      <c r="CA1" s="488"/>
    </row>
    <row r="2" spans="1:86" ht="198" customHeight="1" x14ac:dyDescent="0.25">
      <c r="A2" s="242" t="s">
        <v>97</v>
      </c>
      <c r="B2" s="242"/>
      <c r="C2" s="242"/>
      <c r="D2" s="242"/>
      <c r="E2" s="211" t="s">
        <v>170</v>
      </c>
      <c r="F2" s="211"/>
      <c r="G2" s="211"/>
      <c r="H2" s="211"/>
      <c r="I2" s="212"/>
      <c r="J2" s="211" t="s">
        <v>171</v>
      </c>
      <c r="K2" s="211"/>
      <c r="L2" s="211"/>
      <c r="M2" s="211"/>
      <c r="N2" s="212"/>
      <c r="O2" s="211" t="s">
        <v>172</v>
      </c>
      <c r="P2" s="211"/>
      <c r="Q2" s="211"/>
      <c r="R2" s="211"/>
      <c r="S2" s="212"/>
      <c r="T2" s="211" t="s">
        <v>173</v>
      </c>
      <c r="U2" s="211"/>
      <c r="V2" s="211"/>
      <c r="W2" s="211"/>
      <c r="X2" s="212"/>
      <c r="Y2" s="211" t="s">
        <v>205</v>
      </c>
      <c r="Z2" s="211"/>
      <c r="AA2" s="211"/>
      <c r="AB2" s="211"/>
      <c r="AC2" s="212"/>
      <c r="AD2" s="211" t="s">
        <v>166</v>
      </c>
      <c r="AE2" s="211"/>
      <c r="AF2" s="211"/>
      <c r="AG2" s="211"/>
      <c r="AH2" s="212"/>
      <c r="AI2" s="211" t="s">
        <v>206</v>
      </c>
      <c r="AJ2" s="211"/>
      <c r="AK2" s="211"/>
      <c r="AL2" s="211"/>
      <c r="AM2" s="212"/>
      <c r="AN2" s="211" t="s">
        <v>184</v>
      </c>
      <c r="AO2" s="211"/>
      <c r="AP2" s="211"/>
      <c r="AQ2" s="211"/>
      <c r="AR2" s="212"/>
      <c r="AS2" s="219" t="s">
        <v>411</v>
      </c>
      <c r="AT2" s="219"/>
      <c r="AU2" s="219"/>
      <c r="AV2" s="219"/>
      <c r="AW2" s="220"/>
      <c r="AX2" s="216" t="s">
        <v>207</v>
      </c>
      <c r="AY2" s="216"/>
      <c r="AZ2" s="216"/>
      <c r="BA2" s="216"/>
      <c r="BB2" s="217"/>
      <c r="BC2" s="219" t="s">
        <v>191</v>
      </c>
      <c r="BD2" s="219"/>
      <c r="BE2" s="219"/>
      <c r="BF2" s="219"/>
      <c r="BG2" s="220"/>
      <c r="BH2" s="216" t="s">
        <v>412</v>
      </c>
      <c r="BI2" s="216"/>
      <c r="BJ2" s="216"/>
      <c r="BK2" s="216"/>
      <c r="BL2" s="217"/>
      <c r="BM2" s="211" t="s">
        <v>196</v>
      </c>
      <c r="BN2" s="211"/>
      <c r="BO2" s="211"/>
      <c r="BP2" s="211"/>
      <c r="BQ2" s="212"/>
      <c r="BR2" s="211" t="s">
        <v>208</v>
      </c>
      <c r="BS2" s="211"/>
      <c r="BT2" s="211"/>
      <c r="BU2" s="211"/>
      <c r="BV2" s="212"/>
      <c r="BW2" s="211" t="s">
        <v>192</v>
      </c>
      <c r="BX2" s="211"/>
      <c r="BY2" s="211"/>
      <c r="BZ2" s="211"/>
      <c r="CA2" s="212"/>
      <c r="CB2" s="42"/>
      <c r="CC2" s="42"/>
      <c r="CD2" s="42"/>
      <c r="CE2" s="42"/>
      <c r="CF2" s="42"/>
      <c r="CG2" s="42"/>
      <c r="CH2" s="42"/>
    </row>
    <row r="3" spans="1:86" ht="24" customHeight="1" x14ac:dyDescent="0.25">
      <c r="A3" s="242" t="s">
        <v>109</v>
      </c>
      <c r="B3" s="245" t="s">
        <v>209</v>
      </c>
      <c r="C3" s="244"/>
      <c r="D3" s="244"/>
      <c r="E3" s="246">
        <v>8624000</v>
      </c>
      <c r="F3" s="247"/>
      <c r="G3" s="247"/>
      <c r="H3" s="247"/>
      <c r="I3" s="247"/>
      <c r="J3" s="229">
        <v>51744000</v>
      </c>
      <c r="K3" s="215"/>
      <c r="L3" s="215"/>
      <c r="M3" s="215"/>
      <c r="N3" s="215"/>
      <c r="O3" s="248">
        <f>11669057</f>
        <v>11669057</v>
      </c>
      <c r="P3" s="249"/>
      <c r="Q3" s="249"/>
      <c r="R3" s="249"/>
      <c r="S3" s="249"/>
      <c r="T3" s="229">
        <v>8624000</v>
      </c>
      <c r="U3" s="215"/>
      <c r="V3" s="215"/>
      <c r="W3" s="215"/>
      <c r="X3" s="215"/>
      <c r="Y3" s="229">
        <v>8820000</v>
      </c>
      <c r="Z3" s="215"/>
      <c r="AA3" s="215"/>
      <c r="AB3" s="215"/>
      <c r="AC3" s="215"/>
      <c r="AD3" s="229">
        <v>85940500</v>
      </c>
      <c r="AE3" s="215"/>
      <c r="AF3" s="215"/>
      <c r="AG3" s="215"/>
      <c r="AH3" s="215"/>
      <c r="AI3" s="229">
        <v>84896000</v>
      </c>
      <c r="AJ3" s="215"/>
      <c r="AK3" s="215"/>
      <c r="AL3" s="215"/>
      <c r="AM3" s="215"/>
      <c r="AN3" s="214">
        <v>9120000</v>
      </c>
      <c r="AO3" s="214"/>
      <c r="AP3" s="214"/>
      <c r="AQ3" s="214"/>
      <c r="AR3" s="214"/>
      <c r="AS3" s="221">
        <v>23437260</v>
      </c>
      <c r="AT3" s="221"/>
      <c r="AU3" s="221"/>
      <c r="AV3" s="221"/>
      <c r="AW3" s="221"/>
      <c r="AX3" s="253">
        <v>9104500</v>
      </c>
      <c r="AY3" s="253"/>
      <c r="AZ3" s="253"/>
      <c r="BA3" s="253"/>
      <c r="BB3" s="253"/>
      <c r="BC3" s="222">
        <f>22739191+5976454</f>
        <v>28715645</v>
      </c>
      <c r="BD3" s="222"/>
      <c r="BE3" s="222"/>
      <c r="BF3" s="222"/>
      <c r="BG3" s="222"/>
      <c r="BH3" s="254">
        <f>5407524+2000000</f>
        <v>7407524</v>
      </c>
      <c r="BI3" s="254"/>
      <c r="BJ3" s="254"/>
      <c r="BK3" s="254"/>
      <c r="BL3" s="254"/>
      <c r="BM3" s="215">
        <v>17070000</v>
      </c>
      <c r="BN3" s="215"/>
      <c r="BO3" s="215"/>
      <c r="BP3" s="215"/>
      <c r="BQ3" s="215"/>
      <c r="BR3" s="214">
        <v>9209000</v>
      </c>
      <c r="BS3" s="214"/>
      <c r="BT3" s="214"/>
      <c r="BU3" s="214"/>
      <c r="BV3" s="214"/>
      <c r="BW3" s="214" t="s">
        <v>116</v>
      </c>
      <c r="BX3" s="214"/>
      <c r="BY3" s="214"/>
      <c r="BZ3" s="214"/>
      <c r="CA3" s="214"/>
      <c r="CB3" s="42"/>
      <c r="CC3" s="42"/>
      <c r="CD3" s="42"/>
      <c r="CE3" s="42"/>
      <c r="CF3" s="42"/>
      <c r="CG3" s="42"/>
      <c r="CH3" s="42"/>
    </row>
    <row r="4" spans="1:86" ht="25.5" customHeight="1" x14ac:dyDescent="0.25">
      <c r="A4" s="242"/>
      <c r="B4" s="244" t="s">
        <v>110</v>
      </c>
      <c r="C4" s="244"/>
      <c r="D4" s="244"/>
      <c r="E4" s="246">
        <v>1232000</v>
      </c>
      <c r="F4" s="247"/>
      <c r="G4" s="247"/>
      <c r="H4" s="247"/>
      <c r="I4" s="247"/>
      <c r="J4" s="229">
        <v>3696000</v>
      </c>
      <c r="K4" s="215"/>
      <c r="L4" s="215"/>
      <c r="M4" s="215"/>
      <c r="N4" s="215"/>
      <c r="O4" s="248">
        <v>644350</v>
      </c>
      <c r="P4" s="249"/>
      <c r="Q4" s="249"/>
      <c r="R4" s="249"/>
      <c r="S4" s="249"/>
      <c r="T4" s="229">
        <v>616000</v>
      </c>
      <c r="U4" s="215"/>
      <c r="V4" s="215"/>
      <c r="W4" s="215"/>
      <c r="X4" s="215"/>
      <c r="Y4" s="229">
        <v>616000</v>
      </c>
      <c r="Z4" s="215"/>
      <c r="AA4" s="215"/>
      <c r="AB4" s="215"/>
      <c r="AC4" s="215"/>
      <c r="AD4" s="229">
        <v>5799150</v>
      </c>
      <c r="AE4" s="215"/>
      <c r="AF4" s="215"/>
      <c r="AG4" s="215"/>
      <c r="AH4" s="215"/>
      <c r="AI4" s="229" t="s">
        <v>115</v>
      </c>
      <c r="AJ4" s="215"/>
      <c r="AK4" s="215"/>
      <c r="AL4" s="215"/>
      <c r="AM4" s="215"/>
      <c r="AN4" s="214">
        <v>616000</v>
      </c>
      <c r="AO4" s="214"/>
      <c r="AP4" s="214"/>
      <c r="AQ4" s="214"/>
      <c r="AR4" s="214"/>
      <c r="AS4" s="221">
        <v>1562484</v>
      </c>
      <c r="AT4" s="221"/>
      <c r="AU4" s="221"/>
      <c r="AV4" s="221"/>
      <c r="AW4" s="221"/>
      <c r="AX4" s="253" t="s">
        <v>189</v>
      </c>
      <c r="AY4" s="253"/>
      <c r="AZ4" s="253"/>
      <c r="BA4" s="253"/>
      <c r="BB4" s="253"/>
      <c r="BC4" s="222">
        <v>1475434</v>
      </c>
      <c r="BD4" s="222"/>
      <c r="BE4" s="222"/>
      <c r="BF4" s="222"/>
      <c r="BG4" s="222"/>
      <c r="BH4" s="254">
        <v>344350</v>
      </c>
      <c r="BI4" s="254"/>
      <c r="BJ4" s="254"/>
      <c r="BK4" s="254"/>
      <c r="BL4" s="254"/>
      <c r="BM4" s="215">
        <v>616000</v>
      </c>
      <c r="BN4" s="215"/>
      <c r="BO4" s="215"/>
      <c r="BP4" s="215"/>
      <c r="BQ4" s="215"/>
      <c r="BR4" s="214">
        <v>1288700</v>
      </c>
      <c r="BS4" s="214"/>
      <c r="BT4" s="214"/>
      <c r="BU4" s="214"/>
      <c r="BV4" s="214"/>
      <c r="BW4" s="214">
        <v>616000</v>
      </c>
      <c r="BX4" s="214"/>
      <c r="BY4" s="214"/>
      <c r="BZ4" s="214"/>
      <c r="CA4" s="214"/>
      <c r="CB4" s="42"/>
      <c r="CC4" s="42"/>
      <c r="CD4" s="42"/>
      <c r="CE4" s="42"/>
      <c r="CF4" s="42"/>
      <c r="CG4" s="42"/>
      <c r="CH4" s="42"/>
    </row>
    <row r="5" spans="1:86" ht="27" customHeight="1" x14ac:dyDescent="0.25">
      <c r="A5" s="242"/>
      <c r="B5" s="244" t="s">
        <v>111</v>
      </c>
      <c r="C5" s="244"/>
      <c r="D5" s="244"/>
      <c r="E5" s="246">
        <v>0</v>
      </c>
      <c r="F5" s="247"/>
      <c r="G5" s="247"/>
      <c r="H5" s="247"/>
      <c r="I5" s="247"/>
      <c r="J5" s="229">
        <v>0</v>
      </c>
      <c r="K5" s="215"/>
      <c r="L5" s="215"/>
      <c r="M5" s="215"/>
      <c r="N5" s="215"/>
      <c r="O5" s="229">
        <v>0</v>
      </c>
      <c r="P5" s="215"/>
      <c r="Q5" s="215"/>
      <c r="R5" s="215"/>
      <c r="S5" s="215"/>
      <c r="T5" s="229">
        <v>0</v>
      </c>
      <c r="U5" s="215"/>
      <c r="V5" s="215"/>
      <c r="W5" s="215"/>
      <c r="X5" s="215"/>
      <c r="Y5" s="229">
        <v>0</v>
      </c>
      <c r="Z5" s="215"/>
      <c r="AA5" s="215"/>
      <c r="AB5" s="215"/>
      <c r="AC5" s="215"/>
      <c r="AD5" s="229">
        <v>0</v>
      </c>
      <c r="AE5" s="215"/>
      <c r="AF5" s="215"/>
      <c r="AG5" s="215"/>
      <c r="AH5" s="215"/>
      <c r="AI5" s="229">
        <v>0</v>
      </c>
      <c r="AJ5" s="215"/>
      <c r="AK5" s="215"/>
      <c r="AL5" s="215"/>
      <c r="AM5" s="215"/>
      <c r="AN5" s="214">
        <v>9120000</v>
      </c>
      <c r="AO5" s="214"/>
      <c r="AP5" s="214"/>
      <c r="AQ5" s="214"/>
      <c r="AR5" s="214"/>
      <c r="AS5" s="222">
        <v>0</v>
      </c>
      <c r="AT5" s="222"/>
      <c r="AU5" s="222"/>
      <c r="AV5" s="222"/>
      <c r="AW5" s="222"/>
      <c r="AX5" s="253">
        <v>0</v>
      </c>
      <c r="AY5" s="253"/>
      <c r="AZ5" s="253"/>
      <c r="BA5" s="253"/>
      <c r="BB5" s="253"/>
      <c r="BC5" s="222">
        <v>0</v>
      </c>
      <c r="BD5" s="222"/>
      <c r="BE5" s="222"/>
      <c r="BF5" s="222"/>
      <c r="BG5" s="222"/>
      <c r="BH5" s="254">
        <v>862</v>
      </c>
      <c r="BI5" s="254"/>
      <c r="BJ5" s="254"/>
      <c r="BK5" s="254"/>
      <c r="BL5" s="254"/>
      <c r="BM5" s="215">
        <v>17070000</v>
      </c>
      <c r="BN5" s="215"/>
      <c r="BO5" s="215"/>
      <c r="BP5" s="215"/>
      <c r="BQ5" s="215"/>
      <c r="BR5" s="214"/>
      <c r="BS5" s="214"/>
      <c r="BT5" s="214"/>
      <c r="BU5" s="214"/>
      <c r="BV5" s="214"/>
      <c r="BW5" s="214" t="s">
        <v>116</v>
      </c>
      <c r="BX5" s="214"/>
      <c r="BY5" s="214"/>
      <c r="BZ5" s="214"/>
      <c r="CA5" s="214"/>
      <c r="CB5" s="42"/>
      <c r="CC5" s="42"/>
      <c r="CD5" s="42"/>
      <c r="CE5" s="42"/>
      <c r="CF5" s="42"/>
      <c r="CG5" s="42"/>
      <c r="CH5" s="42"/>
    </row>
    <row r="6" spans="1:86" ht="66" customHeight="1" thickBot="1" x14ac:dyDescent="0.3">
      <c r="A6" s="42"/>
      <c r="B6" s="43" t="s">
        <v>66</v>
      </c>
      <c r="C6" s="43" t="s">
        <v>67</v>
      </c>
      <c r="D6" s="44" t="s">
        <v>68</v>
      </c>
      <c r="E6" s="45" t="s">
        <v>63</v>
      </c>
      <c r="F6" s="45" t="s">
        <v>64</v>
      </c>
      <c r="G6" s="45" t="s">
        <v>210</v>
      </c>
      <c r="H6" s="45" t="s">
        <v>62</v>
      </c>
      <c r="I6" s="45" t="s">
        <v>58</v>
      </c>
      <c r="J6" s="45" t="s">
        <v>63</v>
      </c>
      <c r="K6" s="45" t="s">
        <v>64</v>
      </c>
      <c r="L6" s="45" t="s">
        <v>210</v>
      </c>
      <c r="M6" s="45" t="s">
        <v>62</v>
      </c>
      <c r="N6" s="45" t="s">
        <v>58</v>
      </c>
      <c r="O6" s="45" t="s">
        <v>63</v>
      </c>
      <c r="P6" s="45" t="s">
        <v>64</v>
      </c>
      <c r="Q6" s="45" t="s">
        <v>210</v>
      </c>
      <c r="R6" s="45" t="s">
        <v>62</v>
      </c>
      <c r="S6" s="45" t="s">
        <v>58</v>
      </c>
      <c r="T6" s="45" t="s">
        <v>63</v>
      </c>
      <c r="U6" s="45" t="s">
        <v>64</v>
      </c>
      <c r="V6" s="45" t="s">
        <v>210</v>
      </c>
      <c r="W6" s="45" t="s">
        <v>62</v>
      </c>
      <c r="X6" s="45" t="s">
        <v>58</v>
      </c>
      <c r="Y6" s="45" t="s">
        <v>63</v>
      </c>
      <c r="Z6" s="45" t="s">
        <v>64</v>
      </c>
      <c r="AA6" s="45" t="s">
        <v>210</v>
      </c>
      <c r="AB6" s="45" t="s">
        <v>62</v>
      </c>
      <c r="AC6" s="45" t="s">
        <v>58</v>
      </c>
      <c r="AD6" s="45" t="s">
        <v>63</v>
      </c>
      <c r="AE6" s="45" t="s">
        <v>64</v>
      </c>
      <c r="AF6" s="45" t="s">
        <v>210</v>
      </c>
      <c r="AG6" s="45" t="s">
        <v>62</v>
      </c>
      <c r="AH6" s="45" t="s">
        <v>58</v>
      </c>
      <c r="AI6" s="45" t="s">
        <v>63</v>
      </c>
      <c r="AJ6" s="45" t="s">
        <v>64</v>
      </c>
      <c r="AK6" s="45" t="s">
        <v>210</v>
      </c>
      <c r="AL6" s="45" t="s">
        <v>62</v>
      </c>
      <c r="AM6" s="45" t="s">
        <v>58</v>
      </c>
      <c r="AN6" s="45" t="s">
        <v>63</v>
      </c>
      <c r="AO6" s="45" t="s">
        <v>64</v>
      </c>
      <c r="AP6" s="45" t="s">
        <v>210</v>
      </c>
      <c r="AQ6" s="45" t="s">
        <v>62</v>
      </c>
      <c r="AR6" s="45" t="s">
        <v>58</v>
      </c>
      <c r="AS6" s="45" t="s">
        <v>63</v>
      </c>
      <c r="AT6" s="45" t="s">
        <v>64</v>
      </c>
      <c r="AU6" s="45" t="s">
        <v>210</v>
      </c>
      <c r="AV6" s="45" t="s">
        <v>62</v>
      </c>
      <c r="AW6" s="45" t="s">
        <v>58</v>
      </c>
      <c r="AX6" s="45" t="s">
        <v>63</v>
      </c>
      <c r="AY6" s="45" t="s">
        <v>64</v>
      </c>
      <c r="AZ6" s="45" t="s">
        <v>210</v>
      </c>
      <c r="BA6" s="45" t="s">
        <v>62</v>
      </c>
      <c r="BB6" s="45" t="s">
        <v>58</v>
      </c>
      <c r="BC6" s="45" t="s">
        <v>63</v>
      </c>
      <c r="BD6" s="45" t="s">
        <v>64</v>
      </c>
      <c r="BE6" s="45" t="s">
        <v>210</v>
      </c>
      <c r="BF6" s="45" t="s">
        <v>62</v>
      </c>
      <c r="BG6" s="45" t="s">
        <v>58</v>
      </c>
      <c r="BH6" s="45" t="s">
        <v>63</v>
      </c>
      <c r="BI6" s="45" t="s">
        <v>64</v>
      </c>
      <c r="BJ6" s="45" t="s">
        <v>210</v>
      </c>
      <c r="BK6" s="45" t="s">
        <v>62</v>
      </c>
      <c r="BL6" s="45" t="s">
        <v>58</v>
      </c>
      <c r="BM6" s="45" t="s">
        <v>63</v>
      </c>
      <c r="BN6" s="45" t="s">
        <v>64</v>
      </c>
      <c r="BO6" s="45" t="s">
        <v>210</v>
      </c>
      <c r="BP6" s="45" t="s">
        <v>62</v>
      </c>
      <c r="BQ6" s="45" t="s">
        <v>58</v>
      </c>
      <c r="BR6" s="45" t="s">
        <v>63</v>
      </c>
      <c r="BS6" s="45" t="s">
        <v>64</v>
      </c>
      <c r="BT6" s="45" t="s">
        <v>210</v>
      </c>
      <c r="BU6" s="45" t="s">
        <v>62</v>
      </c>
      <c r="BV6" s="45" t="s">
        <v>58</v>
      </c>
      <c r="BW6" s="45" t="s">
        <v>63</v>
      </c>
      <c r="BX6" s="45" t="s">
        <v>64</v>
      </c>
      <c r="BY6" s="45" t="s">
        <v>210</v>
      </c>
      <c r="BZ6" s="45" t="s">
        <v>62</v>
      </c>
      <c r="CA6" s="45" t="s">
        <v>58</v>
      </c>
      <c r="CB6" s="42"/>
      <c r="CC6" s="42"/>
      <c r="CD6" s="42"/>
      <c r="CE6" s="42"/>
      <c r="CF6" s="42"/>
      <c r="CG6" s="42"/>
      <c r="CH6" s="42"/>
    </row>
    <row r="7" spans="1:86" ht="39.75" customHeight="1" x14ac:dyDescent="0.25">
      <c r="A7" s="161" t="s">
        <v>106</v>
      </c>
      <c r="B7" s="223" t="s">
        <v>167</v>
      </c>
      <c r="C7" s="237"/>
      <c r="D7" s="46" t="s">
        <v>105</v>
      </c>
      <c r="E7" s="61" t="s">
        <v>102</v>
      </c>
      <c r="F7" s="61" t="s">
        <v>102</v>
      </c>
      <c r="G7" s="61" t="s">
        <v>102</v>
      </c>
      <c r="H7" s="209" t="s">
        <v>102</v>
      </c>
      <c r="I7" s="213" t="s">
        <v>603</v>
      </c>
      <c r="J7" s="61" t="s">
        <v>103</v>
      </c>
      <c r="K7" s="62" t="s">
        <v>103</v>
      </c>
      <c r="L7" s="62" t="s">
        <v>103</v>
      </c>
      <c r="M7" s="250" t="s">
        <v>103</v>
      </c>
      <c r="N7" s="218" t="s">
        <v>604</v>
      </c>
      <c r="O7" s="61" t="s">
        <v>103</v>
      </c>
      <c r="P7" s="62" t="s">
        <v>102</v>
      </c>
      <c r="Q7" s="62" t="s">
        <v>102</v>
      </c>
      <c r="R7" s="209" t="s">
        <v>102</v>
      </c>
      <c r="S7" s="213" t="s">
        <v>605</v>
      </c>
      <c r="T7" s="61" t="s">
        <v>102</v>
      </c>
      <c r="U7" s="62" t="s">
        <v>102</v>
      </c>
      <c r="V7" s="62" t="s">
        <v>102</v>
      </c>
      <c r="W7" s="209" t="s">
        <v>102</v>
      </c>
      <c r="X7" s="213" t="s">
        <v>606</v>
      </c>
      <c r="Y7" s="61" t="s">
        <v>103</v>
      </c>
      <c r="Z7" s="62" t="s">
        <v>102</v>
      </c>
      <c r="AA7" s="62" t="s">
        <v>102</v>
      </c>
      <c r="AB7" s="209" t="s">
        <v>102</v>
      </c>
      <c r="AC7" s="213" t="s">
        <v>607</v>
      </c>
      <c r="AD7" s="61" t="s">
        <v>103</v>
      </c>
      <c r="AE7" s="62" t="s">
        <v>102</v>
      </c>
      <c r="AF7" s="63" t="s">
        <v>102</v>
      </c>
      <c r="AG7" s="209" t="s">
        <v>102</v>
      </c>
      <c r="AH7" s="213" t="s">
        <v>608</v>
      </c>
      <c r="AI7" s="61" t="s">
        <v>103</v>
      </c>
      <c r="AJ7" s="62" t="s">
        <v>102</v>
      </c>
      <c r="AK7" s="62" t="s">
        <v>102</v>
      </c>
      <c r="AL7" s="209" t="s">
        <v>102</v>
      </c>
      <c r="AM7" s="213" t="s">
        <v>609</v>
      </c>
      <c r="AN7" s="61" t="s">
        <v>65</v>
      </c>
      <c r="AO7" s="62" t="s">
        <v>102</v>
      </c>
      <c r="AP7" s="62" t="s">
        <v>102</v>
      </c>
      <c r="AQ7" s="209" t="s">
        <v>103</v>
      </c>
      <c r="AR7" s="223" t="s">
        <v>610</v>
      </c>
      <c r="AS7" s="61" t="s">
        <v>102</v>
      </c>
      <c r="AT7" s="62" t="s">
        <v>102</v>
      </c>
      <c r="AU7" s="62" t="s">
        <v>102</v>
      </c>
      <c r="AV7" s="209" t="s">
        <v>102</v>
      </c>
      <c r="AW7" s="213" t="s">
        <v>805</v>
      </c>
      <c r="AX7" s="61" t="s">
        <v>102</v>
      </c>
      <c r="AY7" s="62" t="s">
        <v>102</v>
      </c>
      <c r="AZ7" s="62" t="s">
        <v>102</v>
      </c>
      <c r="BA7" s="209" t="s">
        <v>102</v>
      </c>
      <c r="BB7" s="213" t="s">
        <v>611</v>
      </c>
      <c r="BC7" s="61" t="s">
        <v>102</v>
      </c>
      <c r="BD7" s="62" t="s">
        <v>103</v>
      </c>
      <c r="BE7" s="62" t="s">
        <v>103</v>
      </c>
      <c r="BF7" s="209" t="s">
        <v>103</v>
      </c>
      <c r="BG7" s="213" t="s">
        <v>612</v>
      </c>
      <c r="BH7" s="61" t="s">
        <v>103</v>
      </c>
      <c r="BI7" s="62" t="s">
        <v>103</v>
      </c>
      <c r="BJ7" s="62" t="s">
        <v>103</v>
      </c>
      <c r="BK7" s="209" t="s">
        <v>102</v>
      </c>
      <c r="BL7" s="218" t="s">
        <v>790</v>
      </c>
      <c r="BM7" s="61" t="s">
        <v>103</v>
      </c>
      <c r="BN7" s="62" t="s">
        <v>103</v>
      </c>
      <c r="BO7" s="62" t="s">
        <v>103</v>
      </c>
      <c r="BP7" s="209" t="s">
        <v>103</v>
      </c>
      <c r="BQ7" s="213" t="s">
        <v>613</v>
      </c>
      <c r="BR7" s="61" t="s">
        <v>103</v>
      </c>
      <c r="BS7" s="62" t="s">
        <v>102</v>
      </c>
      <c r="BT7" s="62" t="s">
        <v>102</v>
      </c>
      <c r="BU7" s="209" t="s">
        <v>102</v>
      </c>
      <c r="BV7" s="213" t="s">
        <v>614</v>
      </c>
      <c r="BW7" s="61" t="s">
        <v>102</v>
      </c>
      <c r="BX7" s="61" t="s">
        <v>103</v>
      </c>
      <c r="BY7" s="61" t="s">
        <v>103</v>
      </c>
      <c r="BZ7" s="209" t="s">
        <v>103</v>
      </c>
      <c r="CA7" s="213" t="s">
        <v>615</v>
      </c>
      <c r="CB7" s="42"/>
      <c r="CC7" s="42"/>
      <c r="CD7" s="42"/>
      <c r="CE7" s="42"/>
      <c r="CF7" s="42"/>
      <c r="CG7" s="42"/>
      <c r="CH7" s="42"/>
    </row>
    <row r="8" spans="1:86" s="16" customFormat="1" ht="36" customHeight="1" x14ac:dyDescent="0.25">
      <c r="A8" s="162"/>
      <c r="B8" s="223"/>
      <c r="C8" s="237"/>
      <c r="D8" s="46" t="s">
        <v>137</v>
      </c>
      <c r="E8" s="61" t="s">
        <v>102</v>
      </c>
      <c r="F8" s="61" t="s">
        <v>102</v>
      </c>
      <c r="G8" s="61" t="s">
        <v>102</v>
      </c>
      <c r="H8" s="204"/>
      <c r="I8" s="213"/>
      <c r="J8" s="61" t="s">
        <v>103</v>
      </c>
      <c r="K8" s="62" t="s">
        <v>102</v>
      </c>
      <c r="L8" s="62" t="s">
        <v>103</v>
      </c>
      <c r="M8" s="251"/>
      <c r="N8" s="218"/>
      <c r="O8" s="61" t="s">
        <v>103</v>
      </c>
      <c r="P8" s="62" t="s">
        <v>102</v>
      </c>
      <c r="Q8" s="62" t="s">
        <v>102</v>
      </c>
      <c r="R8" s="204"/>
      <c r="S8" s="225"/>
      <c r="T8" s="61" t="s">
        <v>102</v>
      </c>
      <c r="U8" s="62" t="s">
        <v>102</v>
      </c>
      <c r="V8" s="62" t="s">
        <v>102</v>
      </c>
      <c r="W8" s="204"/>
      <c r="X8" s="213"/>
      <c r="Y8" s="61" t="s">
        <v>103</v>
      </c>
      <c r="Z8" s="62" t="s">
        <v>102</v>
      </c>
      <c r="AA8" s="62" t="s">
        <v>102</v>
      </c>
      <c r="AB8" s="204"/>
      <c r="AC8" s="225"/>
      <c r="AD8" s="61" t="s">
        <v>103</v>
      </c>
      <c r="AE8" s="62" t="s">
        <v>102</v>
      </c>
      <c r="AF8" s="63" t="s">
        <v>102</v>
      </c>
      <c r="AG8" s="204"/>
      <c r="AH8" s="213"/>
      <c r="AI8" s="61" t="s">
        <v>102</v>
      </c>
      <c r="AJ8" s="62" t="s">
        <v>102</v>
      </c>
      <c r="AK8" s="62" t="s">
        <v>102</v>
      </c>
      <c r="AL8" s="204"/>
      <c r="AM8" s="225"/>
      <c r="AN8" s="61" t="s">
        <v>102</v>
      </c>
      <c r="AO8" s="62" t="s">
        <v>103</v>
      </c>
      <c r="AP8" s="62" t="s">
        <v>102</v>
      </c>
      <c r="AQ8" s="204"/>
      <c r="AR8" s="224"/>
      <c r="AS8" s="61" t="s">
        <v>102</v>
      </c>
      <c r="AT8" s="62" t="s">
        <v>102</v>
      </c>
      <c r="AU8" s="62" t="s">
        <v>102</v>
      </c>
      <c r="AV8" s="204"/>
      <c r="AW8" s="213"/>
      <c r="AX8" s="61" t="s">
        <v>102</v>
      </c>
      <c r="AY8" s="62" t="s">
        <v>102</v>
      </c>
      <c r="AZ8" s="62" t="s">
        <v>102</v>
      </c>
      <c r="BA8" s="204"/>
      <c r="BB8" s="213"/>
      <c r="BC8" s="61" t="s">
        <v>102</v>
      </c>
      <c r="BD8" s="62" t="s">
        <v>103</v>
      </c>
      <c r="BE8" s="62" t="s">
        <v>102</v>
      </c>
      <c r="BF8" s="204"/>
      <c r="BG8" s="213"/>
      <c r="BH8" s="61" t="s">
        <v>102</v>
      </c>
      <c r="BI8" s="62" t="s">
        <v>102</v>
      </c>
      <c r="BJ8" s="62" t="s">
        <v>102</v>
      </c>
      <c r="BK8" s="204"/>
      <c r="BL8" s="218"/>
      <c r="BM8" s="61" t="s">
        <v>103</v>
      </c>
      <c r="BN8" s="62" t="s">
        <v>103</v>
      </c>
      <c r="BO8" s="62" t="s">
        <v>102</v>
      </c>
      <c r="BP8" s="204"/>
      <c r="BQ8" s="213"/>
      <c r="BR8" s="61" t="s">
        <v>102</v>
      </c>
      <c r="BS8" s="62" t="s">
        <v>102</v>
      </c>
      <c r="BT8" s="62" t="s">
        <v>102</v>
      </c>
      <c r="BU8" s="204"/>
      <c r="BV8" s="213"/>
      <c r="BW8" s="61" t="s">
        <v>102</v>
      </c>
      <c r="BX8" s="61" t="s">
        <v>102</v>
      </c>
      <c r="BY8" s="61" t="s">
        <v>102</v>
      </c>
      <c r="BZ8" s="204"/>
      <c r="CA8" s="213"/>
      <c r="CB8" s="64"/>
      <c r="CC8" s="64"/>
      <c r="CD8" s="64"/>
      <c r="CE8" s="64"/>
      <c r="CF8" s="64"/>
      <c r="CG8" s="64"/>
      <c r="CH8" s="64"/>
    </row>
    <row r="9" spans="1:86" ht="50.25" customHeight="1" x14ac:dyDescent="0.25">
      <c r="A9" s="162"/>
      <c r="B9" s="223"/>
      <c r="C9" s="237"/>
      <c r="D9" s="46" t="s">
        <v>138</v>
      </c>
      <c r="E9" s="61" t="s">
        <v>102</v>
      </c>
      <c r="F9" s="61" t="s">
        <v>102</v>
      </c>
      <c r="G9" s="61" t="s">
        <v>102</v>
      </c>
      <c r="H9" s="204"/>
      <c r="I9" s="213"/>
      <c r="J9" s="61" t="s">
        <v>103</v>
      </c>
      <c r="K9" s="62" t="s">
        <v>103</v>
      </c>
      <c r="L9" s="62" t="s">
        <v>103</v>
      </c>
      <c r="M9" s="251"/>
      <c r="N9" s="218"/>
      <c r="O9" s="61" t="s">
        <v>103</v>
      </c>
      <c r="P9" s="62" t="s">
        <v>102</v>
      </c>
      <c r="Q9" s="62" t="s">
        <v>102</v>
      </c>
      <c r="R9" s="204"/>
      <c r="S9" s="225"/>
      <c r="T9" s="61" t="s">
        <v>102</v>
      </c>
      <c r="U9" s="62" t="s">
        <v>102</v>
      </c>
      <c r="V9" s="62" t="s">
        <v>102</v>
      </c>
      <c r="W9" s="204"/>
      <c r="X9" s="213"/>
      <c r="Y9" s="61" t="s">
        <v>103</v>
      </c>
      <c r="Z9" s="62" t="s">
        <v>102</v>
      </c>
      <c r="AA9" s="62" t="s">
        <v>102</v>
      </c>
      <c r="AB9" s="204"/>
      <c r="AC9" s="225"/>
      <c r="AD9" s="61" t="s">
        <v>103</v>
      </c>
      <c r="AE9" s="62" t="s">
        <v>102</v>
      </c>
      <c r="AF9" s="63" t="s">
        <v>103</v>
      </c>
      <c r="AG9" s="204"/>
      <c r="AH9" s="213"/>
      <c r="AI9" s="61" t="s">
        <v>102</v>
      </c>
      <c r="AJ9" s="62" t="s">
        <v>102</v>
      </c>
      <c r="AK9" s="62" t="s">
        <v>102</v>
      </c>
      <c r="AL9" s="204"/>
      <c r="AM9" s="225"/>
      <c r="AN9" s="61" t="s">
        <v>102</v>
      </c>
      <c r="AO9" s="62" t="s">
        <v>103</v>
      </c>
      <c r="AP9" s="62" t="s">
        <v>102</v>
      </c>
      <c r="AQ9" s="204"/>
      <c r="AR9" s="224"/>
      <c r="AS9" s="61" t="s">
        <v>102</v>
      </c>
      <c r="AT9" s="62" t="s">
        <v>102</v>
      </c>
      <c r="AU9" s="62" t="s">
        <v>102</v>
      </c>
      <c r="AV9" s="204"/>
      <c r="AW9" s="213"/>
      <c r="AX9" s="61" t="s">
        <v>102</v>
      </c>
      <c r="AY9" s="62" t="s">
        <v>102</v>
      </c>
      <c r="AZ9" s="62" t="s">
        <v>102</v>
      </c>
      <c r="BA9" s="204"/>
      <c r="BB9" s="213"/>
      <c r="BC9" s="61" t="s">
        <v>102</v>
      </c>
      <c r="BD9" s="62" t="s">
        <v>102</v>
      </c>
      <c r="BE9" s="62" t="s">
        <v>103</v>
      </c>
      <c r="BF9" s="204"/>
      <c r="BG9" s="213"/>
      <c r="BH9" s="61" t="s">
        <v>103</v>
      </c>
      <c r="BI9" s="62" t="s">
        <v>102</v>
      </c>
      <c r="BJ9" s="62" t="s">
        <v>103</v>
      </c>
      <c r="BK9" s="204"/>
      <c r="BL9" s="218"/>
      <c r="BM9" s="61" t="s">
        <v>103</v>
      </c>
      <c r="BN9" s="62" t="s">
        <v>102</v>
      </c>
      <c r="BO9" s="62" t="s">
        <v>102</v>
      </c>
      <c r="BP9" s="204"/>
      <c r="BQ9" s="213"/>
      <c r="BR9" s="61" t="s">
        <v>102</v>
      </c>
      <c r="BS9" s="62" t="s">
        <v>102</v>
      </c>
      <c r="BT9" s="62" t="s">
        <v>102</v>
      </c>
      <c r="BU9" s="204"/>
      <c r="BV9" s="213"/>
      <c r="BW9" s="61" t="s">
        <v>102</v>
      </c>
      <c r="BX9" s="61" t="s">
        <v>102</v>
      </c>
      <c r="BY9" s="61" t="s">
        <v>102</v>
      </c>
      <c r="BZ9" s="204"/>
      <c r="CA9" s="213"/>
      <c r="CB9" s="42"/>
      <c r="CC9" s="42"/>
      <c r="CD9" s="42"/>
      <c r="CE9" s="42"/>
      <c r="CF9" s="42"/>
      <c r="CG9" s="42"/>
      <c r="CH9" s="42"/>
    </row>
    <row r="10" spans="1:86" ht="37.5" customHeight="1" x14ac:dyDescent="0.25">
      <c r="A10" s="162"/>
      <c r="B10" s="223"/>
      <c r="C10" s="237"/>
      <c r="D10" s="46" t="s">
        <v>139</v>
      </c>
      <c r="E10" s="61" t="s">
        <v>65</v>
      </c>
      <c r="F10" s="62" t="s">
        <v>65</v>
      </c>
      <c r="G10" s="62" t="s">
        <v>65</v>
      </c>
      <c r="H10" s="204"/>
      <c r="I10" s="213"/>
      <c r="J10" s="61" t="s">
        <v>65</v>
      </c>
      <c r="K10" s="61" t="s">
        <v>65</v>
      </c>
      <c r="L10" s="61" t="s">
        <v>65</v>
      </c>
      <c r="M10" s="251"/>
      <c r="N10" s="218"/>
      <c r="O10" s="61" t="s">
        <v>65</v>
      </c>
      <c r="P10" s="61" t="s">
        <v>65</v>
      </c>
      <c r="Q10" s="61" t="s">
        <v>65</v>
      </c>
      <c r="R10" s="204"/>
      <c r="S10" s="225"/>
      <c r="T10" s="61" t="s">
        <v>65</v>
      </c>
      <c r="U10" s="61" t="s">
        <v>65</v>
      </c>
      <c r="V10" s="61" t="s">
        <v>65</v>
      </c>
      <c r="W10" s="204"/>
      <c r="X10" s="213"/>
      <c r="Y10" s="61" t="s">
        <v>65</v>
      </c>
      <c r="Z10" s="61" t="s">
        <v>65</v>
      </c>
      <c r="AA10" s="61" t="s">
        <v>65</v>
      </c>
      <c r="AB10" s="204"/>
      <c r="AC10" s="225"/>
      <c r="AD10" s="61" t="s">
        <v>65</v>
      </c>
      <c r="AE10" s="61" t="s">
        <v>65</v>
      </c>
      <c r="AF10" s="61" t="s">
        <v>65</v>
      </c>
      <c r="AG10" s="204"/>
      <c r="AH10" s="213"/>
      <c r="AI10" s="61" t="s">
        <v>65</v>
      </c>
      <c r="AJ10" s="61" t="s">
        <v>65</v>
      </c>
      <c r="AK10" s="61" t="s">
        <v>65</v>
      </c>
      <c r="AL10" s="204"/>
      <c r="AM10" s="225"/>
      <c r="AN10" s="61" t="s">
        <v>65</v>
      </c>
      <c r="AO10" s="61" t="s">
        <v>65</v>
      </c>
      <c r="AP10" s="61" t="s">
        <v>65</v>
      </c>
      <c r="AQ10" s="204"/>
      <c r="AR10" s="224"/>
      <c r="AS10" s="61" t="s">
        <v>102</v>
      </c>
      <c r="AT10" s="62" t="s">
        <v>102</v>
      </c>
      <c r="AU10" s="62" t="s">
        <v>102</v>
      </c>
      <c r="AV10" s="204"/>
      <c r="AW10" s="213"/>
      <c r="AX10" s="61" t="s">
        <v>65</v>
      </c>
      <c r="AY10" s="61" t="s">
        <v>65</v>
      </c>
      <c r="AZ10" s="61" t="s">
        <v>65</v>
      </c>
      <c r="BA10" s="204"/>
      <c r="BB10" s="213"/>
      <c r="BC10" s="61" t="s">
        <v>65</v>
      </c>
      <c r="BD10" s="61" t="s">
        <v>65</v>
      </c>
      <c r="BE10" s="61" t="s">
        <v>65</v>
      </c>
      <c r="BF10" s="204"/>
      <c r="BG10" s="213"/>
      <c r="BH10" s="61" t="s">
        <v>65</v>
      </c>
      <c r="BI10" s="61" t="s">
        <v>65</v>
      </c>
      <c r="BJ10" s="61" t="s">
        <v>65</v>
      </c>
      <c r="BK10" s="204"/>
      <c r="BL10" s="218"/>
      <c r="BM10" s="61" t="s">
        <v>65</v>
      </c>
      <c r="BN10" s="61" t="s">
        <v>65</v>
      </c>
      <c r="BO10" s="61" t="s">
        <v>65</v>
      </c>
      <c r="BP10" s="204"/>
      <c r="BQ10" s="213"/>
      <c r="BR10" s="61" t="s">
        <v>102</v>
      </c>
      <c r="BS10" s="62" t="s">
        <v>102</v>
      </c>
      <c r="BT10" s="62" t="s">
        <v>102</v>
      </c>
      <c r="BU10" s="204"/>
      <c r="BV10" s="213"/>
      <c r="BW10" s="61" t="s">
        <v>102</v>
      </c>
      <c r="BX10" s="61" t="s">
        <v>102</v>
      </c>
      <c r="BY10" s="61" t="s">
        <v>65</v>
      </c>
      <c r="BZ10" s="204"/>
      <c r="CA10" s="213"/>
      <c r="CB10" s="42"/>
      <c r="CC10" s="42"/>
      <c r="CD10" s="42"/>
      <c r="CE10" s="42"/>
      <c r="CF10" s="42"/>
      <c r="CG10" s="42"/>
      <c r="CH10" s="42"/>
    </row>
    <row r="11" spans="1:86" ht="102" customHeight="1" x14ac:dyDescent="0.25">
      <c r="A11" s="162"/>
      <c r="B11" s="223"/>
      <c r="C11" s="237"/>
      <c r="D11" s="46" t="s">
        <v>212</v>
      </c>
      <c r="E11" s="61" t="s">
        <v>102</v>
      </c>
      <c r="F11" s="61" t="s">
        <v>102</v>
      </c>
      <c r="G11" s="61" t="s">
        <v>102</v>
      </c>
      <c r="H11" s="205"/>
      <c r="I11" s="213"/>
      <c r="J11" s="61" t="s">
        <v>103</v>
      </c>
      <c r="K11" s="62" t="s">
        <v>102</v>
      </c>
      <c r="L11" s="62" t="s">
        <v>102</v>
      </c>
      <c r="M11" s="252"/>
      <c r="N11" s="218"/>
      <c r="O11" s="61" t="s">
        <v>103</v>
      </c>
      <c r="P11" s="62" t="s">
        <v>102</v>
      </c>
      <c r="Q11" s="62" t="s">
        <v>102</v>
      </c>
      <c r="R11" s="205"/>
      <c r="S11" s="225"/>
      <c r="T11" s="61" t="s">
        <v>102</v>
      </c>
      <c r="U11" s="62" t="s">
        <v>102</v>
      </c>
      <c r="V11" s="62" t="s">
        <v>102</v>
      </c>
      <c r="W11" s="205"/>
      <c r="X11" s="213"/>
      <c r="Y11" s="61" t="s">
        <v>103</v>
      </c>
      <c r="Z11" s="62" t="s">
        <v>102</v>
      </c>
      <c r="AA11" s="62" t="s">
        <v>102</v>
      </c>
      <c r="AB11" s="205"/>
      <c r="AC11" s="225"/>
      <c r="AD11" s="61" t="s">
        <v>103</v>
      </c>
      <c r="AE11" s="62" t="s">
        <v>102</v>
      </c>
      <c r="AF11" s="63" t="s">
        <v>103</v>
      </c>
      <c r="AG11" s="205"/>
      <c r="AH11" s="213"/>
      <c r="AI11" s="61" t="s">
        <v>103</v>
      </c>
      <c r="AJ11" s="62" t="s">
        <v>102</v>
      </c>
      <c r="AK11" s="62" t="s">
        <v>102</v>
      </c>
      <c r="AL11" s="205"/>
      <c r="AM11" s="225"/>
      <c r="AN11" s="61" t="s">
        <v>103</v>
      </c>
      <c r="AO11" s="62" t="s">
        <v>103</v>
      </c>
      <c r="AP11" s="62" t="s">
        <v>102</v>
      </c>
      <c r="AQ11" s="205"/>
      <c r="AR11" s="224"/>
      <c r="AS11" s="61" t="s">
        <v>102</v>
      </c>
      <c r="AT11" s="62" t="s">
        <v>102</v>
      </c>
      <c r="AU11" s="62" t="s">
        <v>102</v>
      </c>
      <c r="AV11" s="205"/>
      <c r="AW11" s="213"/>
      <c r="AX11" s="61" t="s">
        <v>103</v>
      </c>
      <c r="AY11" s="62" t="s">
        <v>102</v>
      </c>
      <c r="AZ11" s="62" t="s">
        <v>102</v>
      </c>
      <c r="BA11" s="205"/>
      <c r="BB11" s="213"/>
      <c r="BC11" s="61" t="s">
        <v>103</v>
      </c>
      <c r="BD11" s="62" t="s">
        <v>103</v>
      </c>
      <c r="BE11" s="62" t="s">
        <v>102</v>
      </c>
      <c r="BF11" s="205"/>
      <c r="BG11" s="213"/>
      <c r="BH11" s="61" t="s">
        <v>103</v>
      </c>
      <c r="BI11" s="62" t="s">
        <v>102</v>
      </c>
      <c r="BJ11" s="62" t="s">
        <v>102</v>
      </c>
      <c r="BK11" s="205"/>
      <c r="BL11" s="218"/>
      <c r="BM11" s="61" t="s">
        <v>103</v>
      </c>
      <c r="BN11" s="62" t="s">
        <v>102</v>
      </c>
      <c r="BO11" s="62" t="s">
        <v>102</v>
      </c>
      <c r="BP11" s="205"/>
      <c r="BQ11" s="213"/>
      <c r="BR11" s="61" t="s">
        <v>103</v>
      </c>
      <c r="BS11" s="62" t="s">
        <v>102</v>
      </c>
      <c r="BT11" s="62" t="s">
        <v>102</v>
      </c>
      <c r="BU11" s="205"/>
      <c r="BV11" s="213"/>
      <c r="BW11" s="61" t="s">
        <v>103</v>
      </c>
      <c r="BX11" s="61" t="s">
        <v>102</v>
      </c>
      <c r="BY11" s="61" t="s">
        <v>102</v>
      </c>
      <c r="BZ11" s="205"/>
      <c r="CA11" s="213"/>
      <c r="CB11" s="42"/>
      <c r="CC11" s="42"/>
      <c r="CD11" s="42"/>
      <c r="CE11" s="42"/>
      <c r="CF11" s="42"/>
      <c r="CG11" s="42"/>
      <c r="CH11" s="42"/>
    </row>
    <row r="12" spans="1:86" ht="46.5" customHeight="1" x14ac:dyDescent="0.25">
      <c r="A12" s="243" t="s">
        <v>140</v>
      </c>
      <c r="B12" s="238" t="s">
        <v>71</v>
      </c>
      <c r="C12" s="236" t="s">
        <v>213</v>
      </c>
      <c r="D12" s="48" t="s">
        <v>59</v>
      </c>
      <c r="E12" s="61" t="s">
        <v>65</v>
      </c>
      <c r="F12" s="62" t="s">
        <v>65</v>
      </c>
      <c r="G12" s="62" t="s">
        <v>65</v>
      </c>
      <c r="H12" s="209" t="s">
        <v>65</v>
      </c>
      <c r="I12" s="150" t="s">
        <v>214</v>
      </c>
      <c r="J12" s="61" t="s">
        <v>65</v>
      </c>
      <c r="K12" s="62" t="s">
        <v>65</v>
      </c>
      <c r="L12" s="62" t="s">
        <v>65</v>
      </c>
      <c r="M12" s="209" t="s">
        <v>65</v>
      </c>
      <c r="N12" s="150" t="s">
        <v>211</v>
      </c>
      <c r="O12" s="61" t="s">
        <v>65</v>
      </c>
      <c r="P12" s="62" t="s">
        <v>65</v>
      </c>
      <c r="Q12" s="62" t="s">
        <v>65</v>
      </c>
      <c r="R12" s="209" t="s">
        <v>65</v>
      </c>
      <c r="S12" s="150" t="s">
        <v>211</v>
      </c>
      <c r="T12" s="62" t="s">
        <v>65</v>
      </c>
      <c r="U12" s="62" t="s">
        <v>65</v>
      </c>
      <c r="V12" s="62" t="s">
        <v>65</v>
      </c>
      <c r="W12" s="209" t="s">
        <v>65</v>
      </c>
      <c r="X12" s="150" t="s">
        <v>211</v>
      </c>
      <c r="Y12" s="61" t="s">
        <v>103</v>
      </c>
      <c r="Z12" s="62" t="s">
        <v>65</v>
      </c>
      <c r="AA12" s="62" t="s">
        <v>65</v>
      </c>
      <c r="AB12" s="209" t="s">
        <v>65</v>
      </c>
      <c r="AC12" s="150" t="s">
        <v>211</v>
      </c>
      <c r="AD12" s="62" t="s">
        <v>65</v>
      </c>
      <c r="AE12" s="62" t="s">
        <v>65</v>
      </c>
      <c r="AF12" s="63" t="s">
        <v>65</v>
      </c>
      <c r="AG12" s="209" t="s">
        <v>65</v>
      </c>
      <c r="AH12" s="150" t="s">
        <v>211</v>
      </c>
      <c r="AI12" s="62" t="s">
        <v>65</v>
      </c>
      <c r="AJ12" s="62" t="s">
        <v>65</v>
      </c>
      <c r="AK12" s="62" t="s">
        <v>65</v>
      </c>
      <c r="AL12" s="209" t="s">
        <v>65</v>
      </c>
      <c r="AM12" s="150" t="s">
        <v>211</v>
      </c>
      <c r="AN12" s="62" t="s">
        <v>65</v>
      </c>
      <c r="AO12" s="62" t="s">
        <v>65</v>
      </c>
      <c r="AP12" s="62" t="s">
        <v>65</v>
      </c>
      <c r="AQ12" s="209" t="s">
        <v>65</v>
      </c>
      <c r="AR12" s="150" t="s">
        <v>211</v>
      </c>
      <c r="AS12" s="62" t="s">
        <v>65</v>
      </c>
      <c r="AT12" s="62" t="s">
        <v>65</v>
      </c>
      <c r="AU12" s="62" t="s">
        <v>65</v>
      </c>
      <c r="AV12" s="209" t="s">
        <v>65</v>
      </c>
      <c r="AW12" s="150" t="s">
        <v>211</v>
      </c>
      <c r="AX12" s="62" t="s">
        <v>65</v>
      </c>
      <c r="AY12" s="62" t="s">
        <v>65</v>
      </c>
      <c r="AZ12" s="62" t="s">
        <v>65</v>
      </c>
      <c r="BA12" s="209" t="s">
        <v>65</v>
      </c>
      <c r="BB12" s="150" t="s">
        <v>211</v>
      </c>
      <c r="BC12" s="62" t="s">
        <v>65</v>
      </c>
      <c r="BD12" s="62" t="s">
        <v>65</v>
      </c>
      <c r="BE12" s="62" t="s">
        <v>65</v>
      </c>
      <c r="BF12" s="209" t="s">
        <v>65</v>
      </c>
      <c r="BG12" s="150" t="s">
        <v>211</v>
      </c>
      <c r="BH12" s="62" t="s">
        <v>65</v>
      </c>
      <c r="BI12" s="62" t="s">
        <v>65</v>
      </c>
      <c r="BJ12" s="62" t="s">
        <v>65</v>
      </c>
      <c r="BK12" s="209" t="s">
        <v>65</v>
      </c>
      <c r="BL12" s="150" t="s">
        <v>211</v>
      </c>
      <c r="BM12" s="62" t="s">
        <v>65</v>
      </c>
      <c r="BN12" s="62" t="s">
        <v>65</v>
      </c>
      <c r="BO12" s="62" t="s">
        <v>65</v>
      </c>
      <c r="BP12" s="209" t="s">
        <v>65</v>
      </c>
      <c r="BQ12" s="150" t="s">
        <v>211</v>
      </c>
      <c r="BR12" s="62" t="s">
        <v>65</v>
      </c>
      <c r="BS12" s="62" t="s">
        <v>65</v>
      </c>
      <c r="BT12" s="62" t="s">
        <v>65</v>
      </c>
      <c r="BU12" s="209" t="s">
        <v>65</v>
      </c>
      <c r="BV12" s="150" t="s">
        <v>211</v>
      </c>
      <c r="BW12" s="62" t="s">
        <v>65</v>
      </c>
      <c r="BX12" s="62" t="s">
        <v>65</v>
      </c>
      <c r="BY12" s="62" t="s">
        <v>65</v>
      </c>
      <c r="BZ12" s="209" t="s">
        <v>65</v>
      </c>
      <c r="CA12" s="150" t="s">
        <v>211</v>
      </c>
      <c r="CB12" s="42"/>
      <c r="CC12" s="42"/>
      <c r="CD12" s="42"/>
      <c r="CE12" s="42"/>
      <c r="CF12" s="42"/>
      <c r="CG12" s="42"/>
      <c r="CH12" s="42"/>
    </row>
    <row r="13" spans="1:86" ht="37.5" customHeight="1" x14ac:dyDescent="0.25">
      <c r="A13" s="154"/>
      <c r="B13" s="239"/>
      <c r="C13" s="236"/>
      <c r="D13" s="49" t="s">
        <v>60</v>
      </c>
      <c r="E13" s="61" t="s">
        <v>65</v>
      </c>
      <c r="F13" s="62" t="s">
        <v>65</v>
      </c>
      <c r="G13" s="62" t="s">
        <v>65</v>
      </c>
      <c r="H13" s="204"/>
      <c r="I13" s="192"/>
      <c r="J13" s="61" t="s">
        <v>65</v>
      </c>
      <c r="K13" s="62" t="s">
        <v>65</v>
      </c>
      <c r="L13" s="62" t="s">
        <v>65</v>
      </c>
      <c r="M13" s="204"/>
      <c r="N13" s="192"/>
      <c r="O13" s="61" t="s">
        <v>65</v>
      </c>
      <c r="P13" s="62" t="s">
        <v>65</v>
      </c>
      <c r="Q13" s="62" t="s">
        <v>65</v>
      </c>
      <c r="R13" s="204"/>
      <c r="S13" s="192"/>
      <c r="T13" s="62" t="s">
        <v>65</v>
      </c>
      <c r="U13" s="62" t="s">
        <v>65</v>
      </c>
      <c r="V13" s="62" t="s">
        <v>65</v>
      </c>
      <c r="W13" s="204"/>
      <c r="X13" s="192"/>
      <c r="Y13" s="61" t="s">
        <v>103</v>
      </c>
      <c r="Z13" s="62" t="s">
        <v>65</v>
      </c>
      <c r="AA13" s="62" t="s">
        <v>65</v>
      </c>
      <c r="AB13" s="204"/>
      <c r="AC13" s="192"/>
      <c r="AD13" s="62" t="s">
        <v>65</v>
      </c>
      <c r="AE13" s="62" t="s">
        <v>65</v>
      </c>
      <c r="AF13" s="63" t="s">
        <v>65</v>
      </c>
      <c r="AG13" s="204"/>
      <c r="AH13" s="192"/>
      <c r="AI13" s="62" t="s">
        <v>65</v>
      </c>
      <c r="AJ13" s="62" t="s">
        <v>65</v>
      </c>
      <c r="AK13" s="62" t="s">
        <v>65</v>
      </c>
      <c r="AL13" s="204"/>
      <c r="AM13" s="192"/>
      <c r="AN13" s="62" t="s">
        <v>65</v>
      </c>
      <c r="AO13" s="62" t="s">
        <v>65</v>
      </c>
      <c r="AP13" s="62" t="s">
        <v>65</v>
      </c>
      <c r="AQ13" s="204"/>
      <c r="AR13" s="192"/>
      <c r="AS13" s="62" t="s">
        <v>65</v>
      </c>
      <c r="AT13" s="62" t="s">
        <v>65</v>
      </c>
      <c r="AU13" s="62" t="s">
        <v>65</v>
      </c>
      <c r="AV13" s="204"/>
      <c r="AW13" s="192"/>
      <c r="AX13" s="62" t="s">
        <v>65</v>
      </c>
      <c r="AY13" s="62" t="s">
        <v>65</v>
      </c>
      <c r="AZ13" s="62" t="s">
        <v>65</v>
      </c>
      <c r="BA13" s="204"/>
      <c r="BB13" s="192"/>
      <c r="BC13" s="62" t="s">
        <v>65</v>
      </c>
      <c r="BD13" s="62" t="s">
        <v>65</v>
      </c>
      <c r="BE13" s="62" t="s">
        <v>65</v>
      </c>
      <c r="BF13" s="204"/>
      <c r="BG13" s="192"/>
      <c r="BH13" s="62" t="s">
        <v>65</v>
      </c>
      <c r="BI13" s="62" t="s">
        <v>65</v>
      </c>
      <c r="BJ13" s="62" t="s">
        <v>65</v>
      </c>
      <c r="BK13" s="204"/>
      <c r="BL13" s="192"/>
      <c r="BM13" s="62" t="s">
        <v>65</v>
      </c>
      <c r="BN13" s="62" t="s">
        <v>65</v>
      </c>
      <c r="BO13" s="62" t="s">
        <v>65</v>
      </c>
      <c r="BP13" s="204"/>
      <c r="BQ13" s="192"/>
      <c r="BR13" s="62" t="s">
        <v>65</v>
      </c>
      <c r="BS13" s="62" t="s">
        <v>65</v>
      </c>
      <c r="BT13" s="62" t="s">
        <v>65</v>
      </c>
      <c r="BU13" s="204"/>
      <c r="BV13" s="192"/>
      <c r="BW13" s="62" t="s">
        <v>65</v>
      </c>
      <c r="BX13" s="62" t="s">
        <v>65</v>
      </c>
      <c r="BY13" s="62" t="s">
        <v>65</v>
      </c>
      <c r="BZ13" s="204"/>
      <c r="CA13" s="192"/>
      <c r="CB13" s="42"/>
      <c r="CC13" s="42"/>
      <c r="CD13" s="42"/>
      <c r="CE13" s="42"/>
      <c r="CF13" s="42"/>
      <c r="CG13" s="42"/>
      <c r="CH13" s="42"/>
    </row>
    <row r="14" spans="1:86" ht="46.5" customHeight="1" x14ac:dyDescent="0.25">
      <c r="A14" s="154"/>
      <c r="B14" s="239"/>
      <c r="C14" s="236"/>
      <c r="D14" s="49" t="s">
        <v>61</v>
      </c>
      <c r="E14" s="61" t="s">
        <v>65</v>
      </c>
      <c r="F14" s="62" t="s">
        <v>65</v>
      </c>
      <c r="G14" s="62" t="s">
        <v>65</v>
      </c>
      <c r="H14" s="204"/>
      <c r="I14" s="192"/>
      <c r="J14" s="61" t="s">
        <v>65</v>
      </c>
      <c r="K14" s="62" t="s">
        <v>65</v>
      </c>
      <c r="L14" s="62" t="s">
        <v>65</v>
      </c>
      <c r="M14" s="204"/>
      <c r="N14" s="192"/>
      <c r="O14" s="61" t="s">
        <v>65</v>
      </c>
      <c r="P14" s="62" t="s">
        <v>65</v>
      </c>
      <c r="Q14" s="62" t="s">
        <v>65</v>
      </c>
      <c r="R14" s="204"/>
      <c r="S14" s="192"/>
      <c r="T14" s="62" t="s">
        <v>65</v>
      </c>
      <c r="U14" s="62" t="s">
        <v>65</v>
      </c>
      <c r="V14" s="62" t="s">
        <v>65</v>
      </c>
      <c r="W14" s="204"/>
      <c r="X14" s="192"/>
      <c r="Y14" s="61" t="s">
        <v>103</v>
      </c>
      <c r="Z14" s="62" t="s">
        <v>65</v>
      </c>
      <c r="AA14" s="62" t="s">
        <v>65</v>
      </c>
      <c r="AB14" s="204"/>
      <c r="AC14" s="192"/>
      <c r="AD14" s="62" t="s">
        <v>65</v>
      </c>
      <c r="AE14" s="62" t="s">
        <v>65</v>
      </c>
      <c r="AF14" s="63" t="s">
        <v>65</v>
      </c>
      <c r="AG14" s="204"/>
      <c r="AH14" s="192"/>
      <c r="AI14" s="62" t="s">
        <v>65</v>
      </c>
      <c r="AJ14" s="62" t="s">
        <v>65</v>
      </c>
      <c r="AK14" s="62" t="s">
        <v>65</v>
      </c>
      <c r="AL14" s="204"/>
      <c r="AM14" s="192"/>
      <c r="AN14" s="62" t="s">
        <v>65</v>
      </c>
      <c r="AO14" s="62" t="s">
        <v>65</v>
      </c>
      <c r="AP14" s="62" t="s">
        <v>65</v>
      </c>
      <c r="AQ14" s="204"/>
      <c r="AR14" s="192"/>
      <c r="AS14" s="62" t="s">
        <v>65</v>
      </c>
      <c r="AT14" s="62" t="s">
        <v>65</v>
      </c>
      <c r="AU14" s="62" t="s">
        <v>65</v>
      </c>
      <c r="AV14" s="204"/>
      <c r="AW14" s="192"/>
      <c r="AX14" s="62" t="s">
        <v>65</v>
      </c>
      <c r="AY14" s="62" t="s">
        <v>65</v>
      </c>
      <c r="AZ14" s="62" t="s">
        <v>65</v>
      </c>
      <c r="BA14" s="204"/>
      <c r="BB14" s="192"/>
      <c r="BC14" s="62" t="s">
        <v>65</v>
      </c>
      <c r="BD14" s="62" t="s">
        <v>65</v>
      </c>
      <c r="BE14" s="62" t="s">
        <v>65</v>
      </c>
      <c r="BF14" s="204"/>
      <c r="BG14" s="192"/>
      <c r="BH14" s="62" t="s">
        <v>65</v>
      </c>
      <c r="BI14" s="62" t="s">
        <v>65</v>
      </c>
      <c r="BJ14" s="62" t="s">
        <v>65</v>
      </c>
      <c r="BK14" s="204"/>
      <c r="BL14" s="192"/>
      <c r="BM14" s="62" t="s">
        <v>65</v>
      </c>
      <c r="BN14" s="62" t="s">
        <v>65</v>
      </c>
      <c r="BO14" s="62" t="s">
        <v>65</v>
      </c>
      <c r="BP14" s="204"/>
      <c r="BQ14" s="192"/>
      <c r="BR14" s="62" t="s">
        <v>65</v>
      </c>
      <c r="BS14" s="62" t="s">
        <v>65</v>
      </c>
      <c r="BT14" s="62" t="s">
        <v>65</v>
      </c>
      <c r="BU14" s="204"/>
      <c r="BV14" s="192"/>
      <c r="BW14" s="62" t="s">
        <v>65</v>
      </c>
      <c r="BX14" s="62" t="s">
        <v>65</v>
      </c>
      <c r="BY14" s="62" t="s">
        <v>65</v>
      </c>
      <c r="BZ14" s="204"/>
      <c r="CA14" s="192"/>
      <c r="CB14" s="42"/>
      <c r="CC14" s="42"/>
      <c r="CD14" s="42"/>
      <c r="CE14" s="42"/>
      <c r="CF14" s="42"/>
      <c r="CG14" s="42"/>
      <c r="CH14" s="42"/>
    </row>
    <row r="15" spans="1:86" ht="44.25" customHeight="1" x14ac:dyDescent="0.25">
      <c r="A15" s="154"/>
      <c r="B15" s="240"/>
      <c r="C15" s="142"/>
      <c r="D15" s="50" t="s">
        <v>70</v>
      </c>
      <c r="E15" s="62" t="s">
        <v>65</v>
      </c>
      <c r="F15" s="62" t="s">
        <v>65</v>
      </c>
      <c r="G15" s="62" t="s">
        <v>65</v>
      </c>
      <c r="H15" s="205"/>
      <c r="I15" s="151"/>
      <c r="J15" s="62" t="s">
        <v>65</v>
      </c>
      <c r="K15" s="62" t="s">
        <v>65</v>
      </c>
      <c r="L15" s="62" t="s">
        <v>65</v>
      </c>
      <c r="M15" s="205"/>
      <c r="N15" s="151"/>
      <c r="O15" s="62" t="s">
        <v>65</v>
      </c>
      <c r="P15" s="62" t="s">
        <v>65</v>
      </c>
      <c r="Q15" s="62" t="s">
        <v>65</v>
      </c>
      <c r="R15" s="205"/>
      <c r="S15" s="151"/>
      <c r="T15" s="62" t="s">
        <v>65</v>
      </c>
      <c r="U15" s="62" t="s">
        <v>65</v>
      </c>
      <c r="V15" s="62" t="s">
        <v>65</v>
      </c>
      <c r="W15" s="205"/>
      <c r="X15" s="151"/>
      <c r="Y15" s="61" t="s">
        <v>103</v>
      </c>
      <c r="Z15" s="62" t="s">
        <v>65</v>
      </c>
      <c r="AA15" s="62" t="s">
        <v>65</v>
      </c>
      <c r="AB15" s="205"/>
      <c r="AC15" s="151"/>
      <c r="AD15" s="62" t="s">
        <v>65</v>
      </c>
      <c r="AE15" s="62" t="s">
        <v>65</v>
      </c>
      <c r="AF15" s="63" t="s">
        <v>65</v>
      </c>
      <c r="AG15" s="205"/>
      <c r="AH15" s="151"/>
      <c r="AI15" s="62" t="s">
        <v>65</v>
      </c>
      <c r="AJ15" s="62" t="s">
        <v>65</v>
      </c>
      <c r="AK15" s="62" t="s">
        <v>65</v>
      </c>
      <c r="AL15" s="205"/>
      <c r="AM15" s="151"/>
      <c r="AN15" s="62" t="s">
        <v>65</v>
      </c>
      <c r="AO15" s="62" t="s">
        <v>65</v>
      </c>
      <c r="AP15" s="62" t="s">
        <v>65</v>
      </c>
      <c r="AQ15" s="205"/>
      <c r="AR15" s="151"/>
      <c r="AS15" s="62" t="s">
        <v>65</v>
      </c>
      <c r="AT15" s="62" t="s">
        <v>65</v>
      </c>
      <c r="AU15" s="62" t="s">
        <v>65</v>
      </c>
      <c r="AV15" s="205"/>
      <c r="AW15" s="151"/>
      <c r="AX15" s="62" t="s">
        <v>65</v>
      </c>
      <c r="AY15" s="62" t="s">
        <v>65</v>
      </c>
      <c r="AZ15" s="62" t="s">
        <v>65</v>
      </c>
      <c r="BA15" s="205"/>
      <c r="BB15" s="151"/>
      <c r="BC15" s="62" t="s">
        <v>65</v>
      </c>
      <c r="BD15" s="62" t="s">
        <v>65</v>
      </c>
      <c r="BE15" s="62" t="s">
        <v>65</v>
      </c>
      <c r="BF15" s="205"/>
      <c r="BG15" s="151"/>
      <c r="BH15" s="62" t="s">
        <v>65</v>
      </c>
      <c r="BI15" s="62" t="s">
        <v>65</v>
      </c>
      <c r="BJ15" s="62" t="s">
        <v>65</v>
      </c>
      <c r="BK15" s="205"/>
      <c r="BL15" s="151"/>
      <c r="BM15" s="62" t="s">
        <v>65</v>
      </c>
      <c r="BN15" s="62" t="s">
        <v>65</v>
      </c>
      <c r="BO15" s="62" t="s">
        <v>65</v>
      </c>
      <c r="BP15" s="205"/>
      <c r="BQ15" s="151"/>
      <c r="BR15" s="62" t="s">
        <v>65</v>
      </c>
      <c r="BS15" s="62" t="s">
        <v>65</v>
      </c>
      <c r="BT15" s="62" t="s">
        <v>65</v>
      </c>
      <c r="BU15" s="205"/>
      <c r="BV15" s="151"/>
      <c r="BW15" s="62" t="s">
        <v>65</v>
      </c>
      <c r="BX15" s="62" t="s">
        <v>65</v>
      </c>
      <c r="BY15" s="62" t="s">
        <v>65</v>
      </c>
      <c r="BZ15" s="205"/>
      <c r="CA15" s="151"/>
      <c r="CB15" s="42"/>
      <c r="CC15" s="42"/>
      <c r="CD15" s="42"/>
      <c r="CE15" s="42"/>
      <c r="CF15" s="42"/>
      <c r="CG15" s="42"/>
      <c r="CH15" s="42"/>
    </row>
    <row r="16" spans="1:86" ht="39.75" customHeight="1" x14ac:dyDescent="0.25">
      <c r="A16" s="154"/>
      <c r="B16" s="238" t="s">
        <v>72</v>
      </c>
      <c r="C16" s="148" t="s">
        <v>215</v>
      </c>
      <c r="D16" s="65" t="s">
        <v>59</v>
      </c>
      <c r="E16" s="66" t="s">
        <v>103</v>
      </c>
      <c r="F16" s="66" t="s">
        <v>103</v>
      </c>
      <c r="G16" s="66" t="s">
        <v>103</v>
      </c>
      <c r="H16" s="201" t="s">
        <v>108</v>
      </c>
      <c r="I16" s="139" t="s">
        <v>639</v>
      </c>
      <c r="J16" s="67" t="s">
        <v>103</v>
      </c>
      <c r="K16" s="66" t="s">
        <v>103</v>
      </c>
      <c r="L16" s="66" t="s">
        <v>102</v>
      </c>
      <c r="M16" s="209" t="s">
        <v>103</v>
      </c>
      <c r="N16" s="226" t="s">
        <v>406</v>
      </c>
      <c r="O16" s="61" t="s">
        <v>103</v>
      </c>
      <c r="P16" s="62" t="s">
        <v>103</v>
      </c>
      <c r="Q16" s="62" t="s">
        <v>103</v>
      </c>
      <c r="R16" s="209" t="s">
        <v>108</v>
      </c>
      <c r="S16" s="150" t="s">
        <v>407</v>
      </c>
      <c r="T16" s="62" t="s">
        <v>103</v>
      </c>
      <c r="U16" s="62" t="s">
        <v>102</v>
      </c>
      <c r="V16" s="62" t="s">
        <v>102</v>
      </c>
      <c r="W16" s="209" t="s">
        <v>102</v>
      </c>
      <c r="X16" s="226" t="s">
        <v>640</v>
      </c>
      <c r="Y16" s="61" t="s">
        <v>103</v>
      </c>
      <c r="Z16" s="62" t="s">
        <v>103</v>
      </c>
      <c r="AA16" s="62" t="s">
        <v>102</v>
      </c>
      <c r="AB16" s="209" t="s">
        <v>108</v>
      </c>
      <c r="AC16" s="150" t="s">
        <v>143</v>
      </c>
      <c r="AD16" s="61" t="s">
        <v>103</v>
      </c>
      <c r="AE16" s="62" t="s">
        <v>102</v>
      </c>
      <c r="AF16" s="63" t="s">
        <v>102</v>
      </c>
      <c r="AG16" s="209" t="s">
        <v>102</v>
      </c>
      <c r="AH16" s="150" t="s">
        <v>176</v>
      </c>
      <c r="AI16" s="62" t="s">
        <v>103</v>
      </c>
      <c r="AJ16" s="62" t="s">
        <v>102</v>
      </c>
      <c r="AK16" s="62" t="s">
        <v>102</v>
      </c>
      <c r="AL16" s="209" t="s">
        <v>102</v>
      </c>
      <c r="AM16" s="150" t="s">
        <v>181</v>
      </c>
      <c r="AN16" s="62" t="s">
        <v>103</v>
      </c>
      <c r="AO16" s="62" t="s">
        <v>102</v>
      </c>
      <c r="AP16" s="62" t="s">
        <v>102</v>
      </c>
      <c r="AQ16" s="209" t="s">
        <v>102</v>
      </c>
      <c r="AR16" s="150" t="s">
        <v>185</v>
      </c>
      <c r="AS16" s="62" t="s">
        <v>103</v>
      </c>
      <c r="AT16" s="62" t="s">
        <v>102</v>
      </c>
      <c r="AU16" s="62" t="s">
        <v>102</v>
      </c>
      <c r="AV16" s="209" t="s">
        <v>102</v>
      </c>
      <c r="AW16" s="150" t="s">
        <v>187</v>
      </c>
      <c r="AX16" s="62" t="s">
        <v>103</v>
      </c>
      <c r="AY16" s="62" t="s">
        <v>102</v>
      </c>
      <c r="AZ16" s="62" t="s">
        <v>102</v>
      </c>
      <c r="BA16" s="209" t="s">
        <v>102</v>
      </c>
      <c r="BB16" s="150" t="s">
        <v>190</v>
      </c>
      <c r="BC16" s="62" t="s">
        <v>103</v>
      </c>
      <c r="BD16" s="62" t="s">
        <v>102</v>
      </c>
      <c r="BE16" s="62" t="s">
        <v>102</v>
      </c>
      <c r="BF16" s="209" t="s">
        <v>102</v>
      </c>
      <c r="BG16" s="150" t="s">
        <v>193</v>
      </c>
      <c r="BH16" s="62" t="s">
        <v>103</v>
      </c>
      <c r="BI16" s="62" t="s">
        <v>103</v>
      </c>
      <c r="BJ16" s="62" t="s">
        <v>103</v>
      </c>
      <c r="BK16" s="209" t="s">
        <v>102</v>
      </c>
      <c r="BL16" s="150" t="s">
        <v>408</v>
      </c>
      <c r="BM16" s="62" t="s">
        <v>103</v>
      </c>
      <c r="BN16" s="62" t="s">
        <v>103</v>
      </c>
      <c r="BO16" s="62" t="s">
        <v>102</v>
      </c>
      <c r="BP16" s="209" t="s">
        <v>103</v>
      </c>
      <c r="BQ16" s="150" t="s">
        <v>556</v>
      </c>
      <c r="BR16" s="62" t="s">
        <v>103</v>
      </c>
      <c r="BS16" s="62" t="s">
        <v>102</v>
      </c>
      <c r="BT16" s="62" t="s">
        <v>102</v>
      </c>
      <c r="BU16" s="209" t="s">
        <v>102</v>
      </c>
      <c r="BV16" s="150" t="s">
        <v>752</v>
      </c>
      <c r="BW16" s="62" t="s">
        <v>103</v>
      </c>
      <c r="BX16" s="62" t="s">
        <v>102</v>
      </c>
      <c r="BY16" s="62" t="s">
        <v>102</v>
      </c>
      <c r="BZ16" s="209" t="s">
        <v>102</v>
      </c>
      <c r="CA16" s="150" t="s">
        <v>199</v>
      </c>
      <c r="CB16" s="42"/>
      <c r="CC16" s="42"/>
      <c r="CD16" s="42"/>
      <c r="CE16" s="42"/>
      <c r="CF16" s="42"/>
      <c r="CG16" s="42"/>
      <c r="CH16" s="42"/>
    </row>
    <row r="17" spans="1:86" ht="39.75" customHeight="1" x14ac:dyDescent="0.25">
      <c r="A17" s="154"/>
      <c r="B17" s="239"/>
      <c r="C17" s="152"/>
      <c r="D17" s="65" t="s">
        <v>60</v>
      </c>
      <c r="E17" s="67" t="s">
        <v>103</v>
      </c>
      <c r="F17" s="66" t="s">
        <v>102</v>
      </c>
      <c r="G17" s="66" t="s">
        <v>102</v>
      </c>
      <c r="H17" s="202"/>
      <c r="I17" s="204"/>
      <c r="J17" s="67" t="s">
        <v>103</v>
      </c>
      <c r="K17" s="66" t="s">
        <v>103</v>
      </c>
      <c r="L17" s="66" t="s">
        <v>102</v>
      </c>
      <c r="M17" s="204"/>
      <c r="N17" s="227"/>
      <c r="O17" s="61" t="s">
        <v>103</v>
      </c>
      <c r="P17" s="62" t="s">
        <v>103</v>
      </c>
      <c r="Q17" s="62" t="s">
        <v>103</v>
      </c>
      <c r="R17" s="204"/>
      <c r="S17" s="193"/>
      <c r="T17" s="61" t="s">
        <v>103</v>
      </c>
      <c r="U17" s="62" t="s">
        <v>102</v>
      </c>
      <c r="V17" s="62" t="s">
        <v>102</v>
      </c>
      <c r="W17" s="204"/>
      <c r="X17" s="227"/>
      <c r="Y17" s="61" t="s">
        <v>103</v>
      </c>
      <c r="Z17" s="62" t="s">
        <v>103</v>
      </c>
      <c r="AA17" s="62" t="s">
        <v>102</v>
      </c>
      <c r="AB17" s="204"/>
      <c r="AC17" s="192"/>
      <c r="AD17" s="61" t="s">
        <v>103</v>
      </c>
      <c r="AE17" s="62" t="s">
        <v>102</v>
      </c>
      <c r="AF17" s="63" t="s">
        <v>102</v>
      </c>
      <c r="AG17" s="204"/>
      <c r="AH17" s="192"/>
      <c r="AI17" s="61" t="s">
        <v>103</v>
      </c>
      <c r="AJ17" s="62" t="s">
        <v>102</v>
      </c>
      <c r="AK17" s="62" t="s">
        <v>102</v>
      </c>
      <c r="AL17" s="204"/>
      <c r="AM17" s="192"/>
      <c r="AN17" s="61" t="s">
        <v>103</v>
      </c>
      <c r="AO17" s="62" t="s">
        <v>102</v>
      </c>
      <c r="AP17" s="62" t="s">
        <v>102</v>
      </c>
      <c r="AQ17" s="204"/>
      <c r="AR17" s="193"/>
      <c r="AS17" s="61" t="s">
        <v>103</v>
      </c>
      <c r="AT17" s="62" t="s">
        <v>102</v>
      </c>
      <c r="AU17" s="62" t="s">
        <v>102</v>
      </c>
      <c r="AV17" s="204"/>
      <c r="AW17" s="192"/>
      <c r="AX17" s="61" t="s">
        <v>103</v>
      </c>
      <c r="AY17" s="62" t="s">
        <v>102</v>
      </c>
      <c r="AZ17" s="62" t="s">
        <v>102</v>
      </c>
      <c r="BA17" s="204"/>
      <c r="BB17" s="193"/>
      <c r="BC17" s="61" t="s">
        <v>103</v>
      </c>
      <c r="BD17" s="62" t="s">
        <v>102</v>
      </c>
      <c r="BE17" s="62" t="s">
        <v>102</v>
      </c>
      <c r="BF17" s="204"/>
      <c r="BG17" s="192"/>
      <c r="BH17" s="61" t="s">
        <v>103</v>
      </c>
      <c r="BI17" s="61" t="s">
        <v>103</v>
      </c>
      <c r="BJ17" s="62" t="s">
        <v>103</v>
      </c>
      <c r="BK17" s="204"/>
      <c r="BL17" s="192"/>
      <c r="BM17" s="61" t="s">
        <v>103</v>
      </c>
      <c r="BN17" s="62" t="s">
        <v>103</v>
      </c>
      <c r="BO17" s="62" t="s">
        <v>103</v>
      </c>
      <c r="BP17" s="204"/>
      <c r="BQ17" s="193"/>
      <c r="BR17" s="61" t="s">
        <v>103</v>
      </c>
      <c r="BS17" s="62" t="s">
        <v>102</v>
      </c>
      <c r="BT17" s="62" t="s">
        <v>102</v>
      </c>
      <c r="BU17" s="204"/>
      <c r="BV17" s="192"/>
      <c r="BW17" s="61" t="s">
        <v>103</v>
      </c>
      <c r="BX17" s="62" t="s">
        <v>102</v>
      </c>
      <c r="BY17" s="62" t="s">
        <v>102</v>
      </c>
      <c r="BZ17" s="204"/>
      <c r="CA17" s="192"/>
      <c r="CB17" s="42"/>
      <c r="CC17" s="42"/>
      <c r="CD17" s="42"/>
      <c r="CE17" s="42"/>
      <c r="CF17" s="42"/>
      <c r="CG17" s="42"/>
      <c r="CH17" s="42"/>
    </row>
    <row r="18" spans="1:86" ht="67.5" customHeight="1" x14ac:dyDescent="0.25">
      <c r="A18" s="154"/>
      <c r="B18" s="239"/>
      <c r="C18" s="152"/>
      <c r="D18" s="65" t="s">
        <v>73</v>
      </c>
      <c r="E18" s="67" t="s">
        <v>103</v>
      </c>
      <c r="F18" s="66" t="s">
        <v>102</v>
      </c>
      <c r="G18" s="66" t="s">
        <v>102</v>
      </c>
      <c r="H18" s="202"/>
      <c r="I18" s="204"/>
      <c r="J18" s="67" t="s">
        <v>103</v>
      </c>
      <c r="K18" s="66" t="s">
        <v>103</v>
      </c>
      <c r="L18" s="66" t="s">
        <v>103</v>
      </c>
      <c r="M18" s="204"/>
      <c r="N18" s="227"/>
      <c r="O18" s="61" t="s">
        <v>103</v>
      </c>
      <c r="P18" s="62" t="s">
        <v>102</v>
      </c>
      <c r="Q18" s="62" t="s">
        <v>102</v>
      </c>
      <c r="R18" s="204"/>
      <c r="S18" s="193"/>
      <c r="T18" s="61" t="s">
        <v>103</v>
      </c>
      <c r="U18" s="62" t="s">
        <v>102</v>
      </c>
      <c r="V18" s="62" t="s">
        <v>102</v>
      </c>
      <c r="W18" s="204"/>
      <c r="X18" s="227"/>
      <c r="Y18" s="61" t="s">
        <v>103</v>
      </c>
      <c r="Z18" s="62" t="s">
        <v>103</v>
      </c>
      <c r="AA18" s="62" t="s">
        <v>103</v>
      </c>
      <c r="AB18" s="204"/>
      <c r="AC18" s="192"/>
      <c r="AD18" s="61" t="s">
        <v>103</v>
      </c>
      <c r="AE18" s="62" t="s">
        <v>102</v>
      </c>
      <c r="AF18" s="63" t="s">
        <v>102</v>
      </c>
      <c r="AG18" s="204"/>
      <c r="AH18" s="192"/>
      <c r="AI18" s="61" t="s">
        <v>103</v>
      </c>
      <c r="AJ18" s="62" t="s">
        <v>102</v>
      </c>
      <c r="AK18" s="62" t="s">
        <v>102</v>
      </c>
      <c r="AL18" s="204"/>
      <c r="AM18" s="192"/>
      <c r="AN18" s="61" t="s">
        <v>103</v>
      </c>
      <c r="AO18" s="62" t="s">
        <v>102</v>
      </c>
      <c r="AP18" s="62" t="s">
        <v>102</v>
      </c>
      <c r="AQ18" s="204"/>
      <c r="AR18" s="193"/>
      <c r="AS18" s="61" t="s">
        <v>103</v>
      </c>
      <c r="AT18" s="62" t="s">
        <v>102</v>
      </c>
      <c r="AU18" s="62" t="s">
        <v>102</v>
      </c>
      <c r="AV18" s="204"/>
      <c r="AW18" s="192"/>
      <c r="AX18" s="61" t="s">
        <v>103</v>
      </c>
      <c r="AY18" s="62" t="s">
        <v>102</v>
      </c>
      <c r="AZ18" s="62" t="s">
        <v>102</v>
      </c>
      <c r="BA18" s="204"/>
      <c r="BB18" s="193"/>
      <c r="BC18" s="61" t="s">
        <v>103</v>
      </c>
      <c r="BD18" s="62" t="s">
        <v>102</v>
      </c>
      <c r="BE18" s="62" t="s">
        <v>102</v>
      </c>
      <c r="BF18" s="204"/>
      <c r="BG18" s="192"/>
      <c r="BH18" s="61" t="s">
        <v>103</v>
      </c>
      <c r="BI18" s="62" t="s">
        <v>102</v>
      </c>
      <c r="BJ18" s="62" t="s">
        <v>102</v>
      </c>
      <c r="BK18" s="204"/>
      <c r="BL18" s="192"/>
      <c r="BM18" s="61" t="s">
        <v>103</v>
      </c>
      <c r="BN18" s="62" t="s">
        <v>103</v>
      </c>
      <c r="BO18" s="62" t="s">
        <v>103</v>
      </c>
      <c r="BP18" s="204"/>
      <c r="BQ18" s="193"/>
      <c r="BR18" s="61" t="s">
        <v>103</v>
      </c>
      <c r="BS18" s="62" t="s">
        <v>102</v>
      </c>
      <c r="BT18" s="62" t="s">
        <v>102</v>
      </c>
      <c r="BU18" s="204"/>
      <c r="BV18" s="192"/>
      <c r="BW18" s="61" t="s">
        <v>103</v>
      </c>
      <c r="BX18" s="62" t="s">
        <v>102</v>
      </c>
      <c r="BY18" s="62" t="s">
        <v>102</v>
      </c>
      <c r="BZ18" s="204"/>
      <c r="CA18" s="192"/>
      <c r="CB18" s="42"/>
      <c r="CC18" s="42"/>
      <c r="CD18" s="42"/>
      <c r="CE18" s="42"/>
      <c r="CF18" s="42"/>
      <c r="CG18" s="42"/>
      <c r="CH18" s="42"/>
    </row>
    <row r="19" spans="1:86" ht="295.5" customHeight="1" x14ac:dyDescent="0.25">
      <c r="A19" s="154"/>
      <c r="B19" s="240"/>
      <c r="C19" s="149"/>
      <c r="D19" s="65" t="s">
        <v>74</v>
      </c>
      <c r="E19" s="67" t="s">
        <v>103</v>
      </c>
      <c r="F19" s="66" t="s">
        <v>102</v>
      </c>
      <c r="G19" s="66" t="s">
        <v>102</v>
      </c>
      <c r="H19" s="203"/>
      <c r="I19" s="205"/>
      <c r="J19" s="67" t="s">
        <v>103</v>
      </c>
      <c r="K19" s="66" t="s">
        <v>103</v>
      </c>
      <c r="L19" s="66" t="s">
        <v>102</v>
      </c>
      <c r="M19" s="205"/>
      <c r="N19" s="228"/>
      <c r="O19" s="61" t="s">
        <v>103</v>
      </c>
      <c r="P19" s="62" t="s">
        <v>102</v>
      </c>
      <c r="Q19" s="62" t="s">
        <v>102</v>
      </c>
      <c r="R19" s="205"/>
      <c r="S19" s="194"/>
      <c r="T19" s="61" t="s">
        <v>103</v>
      </c>
      <c r="U19" s="62" t="s">
        <v>102</v>
      </c>
      <c r="V19" s="62" t="s">
        <v>102</v>
      </c>
      <c r="W19" s="205"/>
      <c r="X19" s="228"/>
      <c r="Y19" s="61" t="s">
        <v>103</v>
      </c>
      <c r="Z19" s="62" t="s">
        <v>102</v>
      </c>
      <c r="AA19" s="62" t="s">
        <v>102</v>
      </c>
      <c r="AB19" s="205"/>
      <c r="AC19" s="151"/>
      <c r="AD19" s="61" t="s">
        <v>103</v>
      </c>
      <c r="AE19" s="62" t="s">
        <v>102</v>
      </c>
      <c r="AF19" s="63" t="s">
        <v>102</v>
      </c>
      <c r="AG19" s="205"/>
      <c r="AH19" s="151"/>
      <c r="AI19" s="61" t="s">
        <v>103</v>
      </c>
      <c r="AJ19" s="62" t="s">
        <v>102</v>
      </c>
      <c r="AK19" s="62" t="s">
        <v>102</v>
      </c>
      <c r="AL19" s="205"/>
      <c r="AM19" s="151"/>
      <c r="AN19" s="61" t="s">
        <v>103</v>
      </c>
      <c r="AO19" s="62" t="s">
        <v>102</v>
      </c>
      <c r="AP19" s="62" t="s">
        <v>102</v>
      </c>
      <c r="AQ19" s="205"/>
      <c r="AR19" s="194"/>
      <c r="AS19" s="61" t="s">
        <v>103</v>
      </c>
      <c r="AT19" s="62" t="s">
        <v>102</v>
      </c>
      <c r="AU19" s="62" t="s">
        <v>102</v>
      </c>
      <c r="AV19" s="205"/>
      <c r="AW19" s="151"/>
      <c r="AX19" s="61" t="s">
        <v>103</v>
      </c>
      <c r="AY19" s="62" t="s">
        <v>102</v>
      </c>
      <c r="AZ19" s="62" t="s">
        <v>102</v>
      </c>
      <c r="BA19" s="205"/>
      <c r="BB19" s="194"/>
      <c r="BC19" s="61" t="s">
        <v>103</v>
      </c>
      <c r="BD19" s="62" t="s">
        <v>102</v>
      </c>
      <c r="BE19" s="62" t="s">
        <v>102</v>
      </c>
      <c r="BF19" s="205"/>
      <c r="BG19" s="151"/>
      <c r="BH19" s="62" t="s">
        <v>103</v>
      </c>
      <c r="BI19" s="62" t="s">
        <v>102</v>
      </c>
      <c r="BJ19" s="62" t="s">
        <v>102</v>
      </c>
      <c r="BK19" s="205"/>
      <c r="BL19" s="151"/>
      <c r="BM19" s="61" t="s">
        <v>103</v>
      </c>
      <c r="BN19" s="62" t="s">
        <v>103</v>
      </c>
      <c r="BO19" s="62" t="s">
        <v>103</v>
      </c>
      <c r="BP19" s="205"/>
      <c r="BQ19" s="194"/>
      <c r="BR19" s="61" t="s">
        <v>103</v>
      </c>
      <c r="BS19" s="62" t="s">
        <v>102</v>
      </c>
      <c r="BT19" s="62" t="s">
        <v>102</v>
      </c>
      <c r="BU19" s="205"/>
      <c r="BV19" s="151"/>
      <c r="BW19" s="62" t="s">
        <v>103</v>
      </c>
      <c r="BX19" s="62" t="s">
        <v>102</v>
      </c>
      <c r="BY19" s="62" t="s">
        <v>102</v>
      </c>
      <c r="BZ19" s="205"/>
      <c r="CA19" s="151"/>
      <c r="CB19" s="42"/>
      <c r="CC19" s="42"/>
      <c r="CD19" s="42"/>
      <c r="CE19" s="42"/>
      <c r="CF19" s="42"/>
      <c r="CG19" s="42"/>
      <c r="CH19" s="42"/>
    </row>
    <row r="20" spans="1:86" ht="48" customHeight="1" x14ac:dyDescent="0.25">
      <c r="A20" s="154"/>
      <c r="B20" s="241" t="s">
        <v>75</v>
      </c>
      <c r="C20" s="142" t="s">
        <v>159</v>
      </c>
      <c r="D20" s="65" t="s">
        <v>74</v>
      </c>
      <c r="E20" s="66" t="s">
        <v>103</v>
      </c>
      <c r="F20" s="66" t="s">
        <v>102</v>
      </c>
      <c r="G20" s="66" t="s">
        <v>102</v>
      </c>
      <c r="H20" s="201" t="s">
        <v>102</v>
      </c>
      <c r="I20" s="150" t="s">
        <v>753</v>
      </c>
      <c r="J20" s="67" t="s">
        <v>103</v>
      </c>
      <c r="K20" s="66" t="s">
        <v>103</v>
      </c>
      <c r="L20" s="66" t="s">
        <v>103</v>
      </c>
      <c r="M20" s="209" t="s">
        <v>103</v>
      </c>
      <c r="N20" s="150" t="s">
        <v>409</v>
      </c>
      <c r="O20" s="61" t="s">
        <v>103</v>
      </c>
      <c r="P20" s="62" t="s">
        <v>102</v>
      </c>
      <c r="Q20" s="62" t="s">
        <v>102</v>
      </c>
      <c r="R20" s="209" t="s">
        <v>102</v>
      </c>
      <c r="S20" s="150" t="s">
        <v>754</v>
      </c>
      <c r="T20" s="62" t="s">
        <v>103</v>
      </c>
      <c r="U20" s="62" t="s">
        <v>102</v>
      </c>
      <c r="V20" s="62" t="s">
        <v>102</v>
      </c>
      <c r="W20" s="209" t="s">
        <v>102</v>
      </c>
      <c r="X20" s="139" t="s">
        <v>755</v>
      </c>
      <c r="Y20" s="61" t="s">
        <v>103</v>
      </c>
      <c r="Z20" s="62" t="s">
        <v>102</v>
      </c>
      <c r="AA20" s="62" t="s">
        <v>102</v>
      </c>
      <c r="AB20" s="209" t="s">
        <v>103</v>
      </c>
      <c r="AC20" s="150" t="s">
        <v>756</v>
      </c>
      <c r="AD20" s="61" t="s">
        <v>103</v>
      </c>
      <c r="AE20" s="62" t="s">
        <v>102</v>
      </c>
      <c r="AF20" s="63" t="s">
        <v>102</v>
      </c>
      <c r="AG20" s="209" t="s">
        <v>102</v>
      </c>
      <c r="AH20" s="139" t="s">
        <v>164</v>
      </c>
      <c r="AI20" s="62" t="s">
        <v>103</v>
      </c>
      <c r="AJ20" s="62" t="s">
        <v>102</v>
      </c>
      <c r="AK20" s="62" t="s">
        <v>102</v>
      </c>
      <c r="AL20" s="209" t="s">
        <v>102</v>
      </c>
      <c r="AM20" s="150" t="s">
        <v>182</v>
      </c>
      <c r="AN20" s="62" t="s">
        <v>103</v>
      </c>
      <c r="AO20" s="62" t="s">
        <v>102</v>
      </c>
      <c r="AP20" s="62" t="s">
        <v>102</v>
      </c>
      <c r="AQ20" s="209" t="s">
        <v>102</v>
      </c>
      <c r="AR20" s="139" t="s">
        <v>757</v>
      </c>
      <c r="AS20" s="62" t="s">
        <v>103</v>
      </c>
      <c r="AT20" s="62" t="s">
        <v>102</v>
      </c>
      <c r="AU20" s="62" t="s">
        <v>102</v>
      </c>
      <c r="AV20" s="209" t="s">
        <v>102</v>
      </c>
      <c r="AW20" s="150" t="s">
        <v>188</v>
      </c>
      <c r="AX20" s="62" t="s">
        <v>103</v>
      </c>
      <c r="AY20" s="62" t="s">
        <v>102</v>
      </c>
      <c r="AZ20" s="62" t="s">
        <v>102</v>
      </c>
      <c r="BA20" s="209" t="s">
        <v>102</v>
      </c>
      <c r="BB20" s="150" t="s">
        <v>641</v>
      </c>
      <c r="BC20" s="61" t="s">
        <v>103</v>
      </c>
      <c r="BD20" s="62" t="s">
        <v>102</v>
      </c>
      <c r="BE20" s="62" t="s">
        <v>102</v>
      </c>
      <c r="BF20" s="209" t="s">
        <v>102</v>
      </c>
      <c r="BG20" s="150" t="s">
        <v>642</v>
      </c>
      <c r="BH20" s="61" t="s">
        <v>103</v>
      </c>
      <c r="BI20" s="62" t="s">
        <v>102</v>
      </c>
      <c r="BJ20" s="62" t="s">
        <v>102</v>
      </c>
      <c r="BK20" s="209" t="s">
        <v>102</v>
      </c>
      <c r="BL20" s="150" t="s">
        <v>194</v>
      </c>
      <c r="BM20" s="62" t="s">
        <v>103</v>
      </c>
      <c r="BN20" s="62" t="s">
        <v>103</v>
      </c>
      <c r="BO20" s="62" t="s">
        <v>103</v>
      </c>
      <c r="BP20" s="209" t="s">
        <v>103</v>
      </c>
      <c r="BQ20" s="150" t="s">
        <v>425</v>
      </c>
      <c r="BR20" s="62" t="s">
        <v>103</v>
      </c>
      <c r="BS20" s="62" t="s">
        <v>102</v>
      </c>
      <c r="BT20" s="62" t="s">
        <v>102</v>
      </c>
      <c r="BU20" s="209" t="s">
        <v>102</v>
      </c>
      <c r="BV20" s="139" t="s">
        <v>643</v>
      </c>
      <c r="BW20" s="61" t="s">
        <v>103</v>
      </c>
      <c r="BX20" s="62" t="s">
        <v>102</v>
      </c>
      <c r="BY20" s="62" t="s">
        <v>102</v>
      </c>
      <c r="BZ20" s="209" t="s">
        <v>102</v>
      </c>
      <c r="CA20" s="150" t="s">
        <v>200</v>
      </c>
      <c r="CB20" s="42"/>
      <c r="CC20" s="42"/>
      <c r="CD20" s="42"/>
      <c r="CE20" s="42"/>
      <c r="CF20" s="42"/>
      <c r="CG20" s="42"/>
      <c r="CH20" s="42"/>
    </row>
    <row r="21" spans="1:86" ht="90.75" customHeight="1" x14ac:dyDescent="0.25">
      <c r="A21" s="154"/>
      <c r="B21" s="241"/>
      <c r="C21" s="143"/>
      <c r="D21" s="65" t="s">
        <v>76</v>
      </c>
      <c r="E21" s="67" t="s">
        <v>103</v>
      </c>
      <c r="F21" s="66" t="s">
        <v>102</v>
      </c>
      <c r="G21" s="66" t="s">
        <v>102</v>
      </c>
      <c r="H21" s="202"/>
      <c r="I21" s="193"/>
      <c r="J21" s="67" t="s">
        <v>103</v>
      </c>
      <c r="K21" s="66" t="s">
        <v>103</v>
      </c>
      <c r="L21" s="66" t="s">
        <v>103</v>
      </c>
      <c r="M21" s="204"/>
      <c r="N21" s="192"/>
      <c r="O21" s="61" t="s">
        <v>103</v>
      </c>
      <c r="P21" s="62" t="s">
        <v>102</v>
      </c>
      <c r="Q21" s="62" t="s">
        <v>102</v>
      </c>
      <c r="R21" s="204"/>
      <c r="S21" s="193"/>
      <c r="T21" s="61" t="s">
        <v>103</v>
      </c>
      <c r="U21" s="62" t="s">
        <v>102</v>
      </c>
      <c r="V21" s="62" t="s">
        <v>102</v>
      </c>
      <c r="W21" s="204"/>
      <c r="X21" s="140"/>
      <c r="Y21" s="61" t="s">
        <v>103</v>
      </c>
      <c r="Z21" s="62" t="s">
        <v>103</v>
      </c>
      <c r="AA21" s="62" t="s">
        <v>103</v>
      </c>
      <c r="AB21" s="204"/>
      <c r="AC21" s="192"/>
      <c r="AD21" s="61" t="s">
        <v>103</v>
      </c>
      <c r="AE21" s="62" t="s">
        <v>102</v>
      </c>
      <c r="AF21" s="63" t="s">
        <v>102</v>
      </c>
      <c r="AG21" s="204"/>
      <c r="AH21" s="140"/>
      <c r="AI21" s="61" t="s">
        <v>103</v>
      </c>
      <c r="AJ21" s="62" t="s">
        <v>102</v>
      </c>
      <c r="AK21" s="62" t="s">
        <v>102</v>
      </c>
      <c r="AL21" s="204"/>
      <c r="AM21" s="193"/>
      <c r="AN21" s="61" t="s">
        <v>103</v>
      </c>
      <c r="AO21" s="62" t="s">
        <v>102</v>
      </c>
      <c r="AP21" s="62" t="s">
        <v>102</v>
      </c>
      <c r="AQ21" s="204"/>
      <c r="AR21" s="204"/>
      <c r="AS21" s="61" t="s">
        <v>103</v>
      </c>
      <c r="AT21" s="62" t="s">
        <v>102</v>
      </c>
      <c r="AU21" s="62" t="s">
        <v>102</v>
      </c>
      <c r="AV21" s="204"/>
      <c r="AW21" s="192"/>
      <c r="AX21" s="61" t="s">
        <v>103</v>
      </c>
      <c r="AY21" s="62" t="s">
        <v>102</v>
      </c>
      <c r="AZ21" s="62" t="s">
        <v>102</v>
      </c>
      <c r="BA21" s="204"/>
      <c r="BB21" s="193"/>
      <c r="BC21" s="61" t="s">
        <v>103</v>
      </c>
      <c r="BD21" s="62" t="s">
        <v>102</v>
      </c>
      <c r="BE21" s="62" t="s">
        <v>102</v>
      </c>
      <c r="BF21" s="204"/>
      <c r="BG21" s="192"/>
      <c r="BH21" s="61" t="s">
        <v>103</v>
      </c>
      <c r="BI21" s="62" t="s">
        <v>102</v>
      </c>
      <c r="BJ21" s="62" t="s">
        <v>102</v>
      </c>
      <c r="BK21" s="204"/>
      <c r="BL21" s="192"/>
      <c r="BM21" s="61" t="s">
        <v>103</v>
      </c>
      <c r="BN21" s="62" t="s">
        <v>103</v>
      </c>
      <c r="BO21" s="62" t="s">
        <v>103</v>
      </c>
      <c r="BP21" s="204"/>
      <c r="BQ21" s="192"/>
      <c r="BR21" s="61" t="s">
        <v>103</v>
      </c>
      <c r="BS21" s="62" t="s">
        <v>102</v>
      </c>
      <c r="BT21" s="62" t="s">
        <v>102</v>
      </c>
      <c r="BU21" s="204"/>
      <c r="BV21" s="140"/>
      <c r="BW21" s="61" t="s">
        <v>103</v>
      </c>
      <c r="BX21" s="62" t="s">
        <v>102</v>
      </c>
      <c r="BY21" s="62" t="s">
        <v>102</v>
      </c>
      <c r="BZ21" s="204"/>
      <c r="CA21" s="192"/>
      <c r="CB21" s="42"/>
      <c r="CC21" s="42"/>
      <c r="CD21" s="42"/>
      <c r="CE21" s="42"/>
      <c r="CF21" s="42"/>
      <c r="CG21" s="42"/>
      <c r="CH21" s="42"/>
    </row>
    <row r="22" spans="1:86" ht="157.5" customHeight="1" x14ac:dyDescent="0.25">
      <c r="A22" s="154"/>
      <c r="B22" s="241"/>
      <c r="C22" s="146"/>
      <c r="D22" s="65" t="s">
        <v>73</v>
      </c>
      <c r="E22" s="67" t="s">
        <v>103</v>
      </c>
      <c r="F22" s="66" t="s">
        <v>102</v>
      </c>
      <c r="G22" s="66" t="s">
        <v>102</v>
      </c>
      <c r="H22" s="203"/>
      <c r="I22" s="194"/>
      <c r="J22" s="67" t="s">
        <v>103</v>
      </c>
      <c r="K22" s="66" t="s">
        <v>103</v>
      </c>
      <c r="L22" s="66" t="s">
        <v>103</v>
      </c>
      <c r="M22" s="205"/>
      <c r="N22" s="151"/>
      <c r="O22" s="61" t="s">
        <v>103</v>
      </c>
      <c r="P22" s="62" t="s">
        <v>102</v>
      </c>
      <c r="Q22" s="62" t="s">
        <v>102</v>
      </c>
      <c r="R22" s="205"/>
      <c r="S22" s="194"/>
      <c r="T22" s="61" t="s">
        <v>103</v>
      </c>
      <c r="U22" s="62" t="s">
        <v>102</v>
      </c>
      <c r="V22" s="62" t="s">
        <v>102</v>
      </c>
      <c r="W22" s="205"/>
      <c r="X22" s="141"/>
      <c r="Y22" s="61" t="s">
        <v>103</v>
      </c>
      <c r="Z22" s="62" t="s">
        <v>103</v>
      </c>
      <c r="AA22" s="62" t="s">
        <v>103</v>
      </c>
      <c r="AB22" s="205"/>
      <c r="AC22" s="151"/>
      <c r="AD22" s="61" t="s">
        <v>103</v>
      </c>
      <c r="AE22" s="62" t="s">
        <v>102</v>
      </c>
      <c r="AF22" s="63" t="s">
        <v>102</v>
      </c>
      <c r="AG22" s="205"/>
      <c r="AH22" s="141"/>
      <c r="AI22" s="61" t="s">
        <v>103</v>
      </c>
      <c r="AJ22" s="62" t="s">
        <v>102</v>
      </c>
      <c r="AK22" s="62" t="s">
        <v>102</v>
      </c>
      <c r="AL22" s="205"/>
      <c r="AM22" s="194"/>
      <c r="AN22" s="61" t="s">
        <v>103</v>
      </c>
      <c r="AO22" s="62" t="s">
        <v>102</v>
      </c>
      <c r="AP22" s="62" t="s">
        <v>102</v>
      </c>
      <c r="AQ22" s="205"/>
      <c r="AR22" s="205"/>
      <c r="AS22" s="61" t="s">
        <v>103</v>
      </c>
      <c r="AT22" s="62" t="s">
        <v>102</v>
      </c>
      <c r="AU22" s="62" t="s">
        <v>102</v>
      </c>
      <c r="AV22" s="205"/>
      <c r="AW22" s="151"/>
      <c r="AX22" s="61" t="s">
        <v>103</v>
      </c>
      <c r="AY22" s="62" t="s">
        <v>102</v>
      </c>
      <c r="AZ22" s="62" t="s">
        <v>102</v>
      </c>
      <c r="BA22" s="205"/>
      <c r="BB22" s="194"/>
      <c r="BC22" s="61" t="s">
        <v>103</v>
      </c>
      <c r="BD22" s="62" t="s">
        <v>102</v>
      </c>
      <c r="BE22" s="62" t="s">
        <v>102</v>
      </c>
      <c r="BF22" s="205"/>
      <c r="BG22" s="151"/>
      <c r="BH22" s="62" t="s">
        <v>103</v>
      </c>
      <c r="BI22" s="62" t="s">
        <v>102</v>
      </c>
      <c r="BJ22" s="62" t="s">
        <v>102</v>
      </c>
      <c r="BK22" s="205"/>
      <c r="BL22" s="151"/>
      <c r="BM22" s="61" t="s">
        <v>103</v>
      </c>
      <c r="BN22" s="62" t="s">
        <v>103</v>
      </c>
      <c r="BO22" s="62" t="s">
        <v>103</v>
      </c>
      <c r="BP22" s="205"/>
      <c r="BQ22" s="151"/>
      <c r="BR22" s="61" t="s">
        <v>103</v>
      </c>
      <c r="BS22" s="62" t="s">
        <v>102</v>
      </c>
      <c r="BT22" s="62" t="s">
        <v>102</v>
      </c>
      <c r="BU22" s="205"/>
      <c r="BV22" s="141"/>
      <c r="BW22" s="62" t="s">
        <v>103</v>
      </c>
      <c r="BX22" s="62" t="s">
        <v>102</v>
      </c>
      <c r="BY22" s="62" t="s">
        <v>102</v>
      </c>
      <c r="BZ22" s="205"/>
      <c r="CA22" s="151"/>
      <c r="CB22" s="42"/>
      <c r="CC22" s="42"/>
      <c r="CD22" s="42"/>
      <c r="CE22" s="42"/>
      <c r="CF22" s="42"/>
      <c r="CG22" s="42"/>
      <c r="CH22" s="42"/>
    </row>
    <row r="23" spans="1:86" ht="36.75" customHeight="1" x14ac:dyDescent="0.25">
      <c r="A23" s="154"/>
      <c r="B23" s="238" t="s">
        <v>78</v>
      </c>
      <c r="C23" s="234" t="s">
        <v>69</v>
      </c>
      <c r="D23" s="65" t="s">
        <v>79</v>
      </c>
      <c r="E23" s="67" t="s">
        <v>103</v>
      </c>
      <c r="F23" s="66" t="s">
        <v>102</v>
      </c>
      <c r="G23" s="66" t="s">
        <v>102</v>
      </c>
      <c r="H23" s="201" t="s">
        <v>102</v>
      </c>
      <c r="I23" s="139" t="s">
        <v>616</v>
      </c>
      <c r="J23" s="67" t="s">
        <v>103</v>
      </c>
      <c r="K23" s="66" t="s">
        <v>102</v>
      </c>
      <c r="L23" s="66" t="s">
        <v>102</v>
      </c>
      <c r="M23" s="210" t="s">
        <v>102</v>
      </c>
      <c r="N23" s="139" t="s">
        <v>617</v>
      </c>
      <c r="O23" s="61" t="s">
        <v>103</v>
      </c>
      <c r="P23" s="62" t="s">
        <v>102</v>
      </c>
      <c r="Q23" s="62" t="s">
        <v>102</v>
      </c>
      <c r="R23" s="210" t="s">
        <v>108</v>
      </c>
      <c r="S23" s="139" t="s">
        <v>618</v>
      </c>
      <c r="T23" s="61" t="s">
        <v>103</v>
      </c>
      <c r="U23" s="62" t="s">
        <v>102</v>
      </c>
      <c r="V23" s="62" t="s">
        <v>102</v>
      </c>
      <c r="W23" s="210" t="s">
        <v>102</v>
      </c>
      <c r="X23" s="139" t="s">
        <v>122</v>
      </c>
      <c r="Y23" s="61" t="s">
        <v>103</v>
      </c>
      <c r="Z23" s="62" t="s">
        <v>102</v>
      </c>
      <c r="AA23" s="62" t="s">
        <v>102</v>
      </c>
      <c r="AB23" s="210" t="s">
        <v>102</v>
      </c>
      <c r="AC23" s="150" t="s">
        <v>410</v>
      </c>
      <c r="AD23" s="61" t="s">
        <v>103</v>
      </c>
      <c r="AE23" s="62" t="s">
        <v>102</v>
      </c>
      <c r="AF23" s="63" t="s">
        <v>102</v>
      </c>
      <c r="AG23" s="210" t="s">
        <v>102</v>
      </c>
      <c r="AH23" s="139" t="s">
        <v>127</v>
      </c>
      <c r="AI23" s="61" t="s">
        <v>103</v>
      </c>
      <c r="AJ23" s="62" t="s">
        <v>102</v>
      </c>
      <c r="AK23" s="62" t="s">
        <v>102</v>
      </c>
      <c r="AL23" s="210" t="s">
        <v>102</v>
      </c>
      <c r="AM23" s="139" t="s">
        <v>128</v>
      </c>
      <c r="AN23" s="62" t="s">
        <v>103</v>
      </c>
      <c r="AO23" s="62" t="s">
        <v>102</v>
      </c>
      <c r="AP23" s="62" t="s">
        <v>102</v>
      </c>
      <c r="AQ23" s="210" t="s">
        <v>102</v>
      </c>
      <c r="AR23" s="139" t="s">
        <v>619</v>
      </c>
      <c r="AS23" s="62" t="s">
        <v>103</v>
      </c>
      <c r="AT23" s="62" t="s">
        <v>102</v>
      </c>
      <c r="AU23" s="62" t="s">
        <v>102</v>
      </c>
      <c r="AV23" s="210" t="s">
        <v>102</v>
      </c>
      <c r="AW23" s="139" t="s">
        <v>620</v>
      </c>
      <c r="AX23" s="61" t="s">
        <v>103</v>
      </c>
      <c r="AY23" s="62" t="s">
        <v>102</v>
      </c>
      <c r="AZ23" s="62" t="s">
        <v>102</v>
      </c>
      <c r="BA23" s="210" t="s">
        <v>102</v>
      </c>
      <c r="BB23" s="139" t="s">
        <v>621</v>
      </c>
      <c r="BC23" s="61" t="s">
        <v>103</v>
      </c>
      <c r="BD23" s="62" t="s">
        <v>102</v>
      </c>
      <c r="BE23" s="62" t="s">
        <v>102</v>
      </c>
      <c r="BF23" s="210" t="s">
        <v>102</v>
      </c>
      <c r="BG23" s="139" t="s">
        <v>622</v>
      </c>
      <c r="BH23" s="61" t="s">
        <v>103</v>
      </c>
      <c r="BI23" s="61" t="s">
        <v>103</v>
      </c>
      <c r="BJ23" s="62" t="s">
        <v>102</v>
      </c>
      <c r="BK23" s="210" t="s">
        <v>102</v>
      </c>
      <c r="BL23" s="150" t="s">
        <v>195</v>
      </c>
      <c r="BM23" s="61" t="s">
        <v>103</v>
      </c>
      <c r="BN23" s="62" t="s">
        <v>103</v>
      </c>
      <c r="BO23" s="62" t="s">
        <v>103</v>
      </c>
      <c r="BP23" s="210" t="s">
        <v>103</v>
      </c>
      <c r="BQ23" s="150" t="s">
        <v>425</v>
      </c>
      <c r="BR23" s="61" t="s">
        <v>103</v>
      </c>
      <c r="BS23" s="62" t="s">
        <v>102</v>
      </c>
      <c r="BT23" s="62" t="s">
        <v>102</v>
      </c>
      <c r="BU23" s="210" t="s">
        <v>102</v>
      </c>
      <c r="BV23" s="139" t="s">
        <v>216</v>
      </c>
      <c r="BW23" s="61" t="s">
        <v>103</v>
      </c>
      <c r="BX23" s="62" t="s">
        <v>103</v>
      </c>
      <c r="BY23" s="62" t="s">
        <v>103</v>
      </c>
      <c r="BZ23" s="210" t="s">
        <v>103</v>
      </c>
      <c r="CA23" s="139" t="s">
        <v>583</v>
      </c>
      <c r="CB23" s="42"/>
      <c r="CC23" s="42"/>
      <c r="CD23" s="42"/>
      <c r="CE23" s="42"/>
      <c r="CF23" s="42"/>
      <c r="CG23" s="42"/>
      <c r="CH23" s="42"/>
    </row>
    <row r="24" spans="1:86" ht="36.75" customHeight="1" x14ac:dyDescent="0.25">
      <c r="A24" s="154"/>
      <c r="B24" s="239"/>
      <c r="C24" s="234"/>
      <c r="D24" s="65" t="s">
        <v>60</v>
      </c>
      <c r="E24" s="66" t="s">
        <v>103</v>
      </c>
      <c r="F24" s="66" t="s">
        <v>102</v>
      </c>
      <c r="G24" s="66" t="s">
        <v>102</v>
      </c>
      <c r="H24" s="202"/>
      <c r="I24" s="140"/>
      <c r="J24" s="67" t="s">
        <v>103</v>
      </c>
      <c r="K24" s="66" t="s">
        <v>102</v>
      </c>
      <c r="L24" s="66" t="s">
        <v>102</v>
      </c>
      <c r="M24" s="207"/>
      <c r="N24" s="140"/>
      <c r="O24" s="61" t="s">
        <v>103</v>
      </c>
      <c r="P24" s="62" t="s">
        <v>103</v>
      </c>
      <c r="Q24" s="62" t="s">
        <v>102</v>
      </c>
      <c r="R24" s="207"/>
      <c r="S24" s="140"/>
      <c r="T24" s="62" t="s">
        <v>103</v>
      </c>
      <c r="U24" s="62" t="s">
        <v>102</v>
      </c>
      <c r="V24" s="62" t="s">
        <v>103</v>
      </c>
      <c r="W24" s="207"/>
      <c r="X24" s="140"/>
      <c r="Y24" s="61" t="s">
        <v>103</v>
      </c>
      <c r="Z24" s="62" t="s">
        <v>102</v>
      </c>
      <c r="AA24" s="62" t="s">
        <v>102</v>
      </c>
      <c r="AB24" s="207"/>
      <c r="AC24" s="192"/>
      <c r="AD24" s="61" t="s">
        <v>103</v>
      </c>
      <c r="AE24" s="62" t="s">
        <v>102</v>
      </c>
      <c r="AF24" s="63" t="s">
        <v>102</v>
      </c>
      <c r="AG24" s="207"/>
      <c r="AH24" s="140"/>
      <c r="AI24" s="62" t="s">
        <v>103</v>
      </c>
      <c r="AJ24" s="62" t="s">
        <v>102</v>
      </c>
      <c r="AK24" s="62" t="s">
        <v>102</v>
      </c>
      <c r="AL24" s="207"/>
      <c r="AM24" s="140"/>
      <c r="AN24" s="61" t="s">
        <v>103</v>
      </c>
      <c r="AO24" s="62" t="s">
        <v>102</v>
      </c>
      <c r="AP24" s="62" t="s">
        <v>102</v>
      </c>
      <c r="AQ24" s="207"/>
      <c r="AR24" s="140"/>
      <c r="AS24" s="61" t="s">
        <v>103</v>
      </c>
      <c r="AT24" s="62" t="s">
        <v>102</v>
      </c>
      <c r="AU24" s="62" t="s">
        <v>102</v>
      </c>
      <c r="AV24" s="207"/>
      <c r="AW24" s="140"/>
      <c r="AX24" s="62" t="s">
        <v>103</v>
      </c>
      <c r="AY24" s="62" t="s">
        <v>102</v>
      </c>
      <c r="AZ24" s="62" t="s">
        <v>102</v>
      </c>
      <c r="BA24" s="207"/>
      <c r="BB24" s="140"/>
      <c r="BC24" s="61" t="s">
        <v>103</v>
      </c>
      <c r="BD24" s="62" t="s">
        <v>102</v>
      </c>
      <c r="BE24" s="62" t="s">
        <v>102</v>
      </c>
      <c r="BF24" s="207"/>
      <c r="BG24" s="140"/>
      <c r="BH24" s="61" t="s">
        <v>103</v>
      </c>
      <c r="BI24" s="61" t="s">
        <v>103</v>
      </c>
      <c r="BJ24" s="62" t="s">
        <v>103</v>
      </c>
      <c r="BK24" s="207"/>
      <c r="BL24" s="192"/>
      <c r="BM24" s="61" t="s">
        <v>103</v>
      </c>
      <c r="BN24" s="62" t="s">
        <v>103</v>
      </c>
      <c r="BO24" s="62" t="s">
        <v>103</v>
      </c>
      <c r="BP24" s="207"/>
      <c r="BQ24" s="192"/>
      <c r="BR24" s="62" t="s">
        <v>103</v>
      </c>
      <c r="BS24" s="62" t="s">
        <v>102</v>
      </c>
      <c r="BT24" s="62" t="s">
        <v>102</v>
      </c>
      <c r="BU24" s="207"/>
      <c r="BV24" s="140"/>
      <c r="BW24" s="61" t="s">
        <v>103</v>
      </c>
      <c r="BX24" s="62" t="s">
        <v>103</v>
      </c>
      <c r="BY24" s="62" t="s">
        <v>103</v>
      </c>
      <c r="BZ24" s="207"/>
      <c r="CA24" s="204"/>
      <c r="CB24" s="42"/>
      <c r="CC24" s="42"/>
      <c r="CD24" s="42"/>
      <c r="CE24" s="42"/>
      <c r="CF24" s="42"/>
      <c r="CG24" s="42"/>
      <c r="CH24" s="42"/>
    </row>
    <row r="25" spans="1:86" ht="36.75" customHeight="1" x14ac:dyDescent="0.25">
      <c r="A25" s="154"/>
      <c r="B25" s="239"/>
      <c r="C25" s="234"/>
      <c r="D25" s="65" t="s">
        <v>80</v>
      </c>
      <c r="E25" s="67" t="s">
        <v>103</v>
      </c>
      <c r="F25" s="66" t="s">
        <v>102</v>
      </c>
      <c r="G25" s="66" t="s">
        <v>102</v>
      </c>
      <c r="H25" s="202"/>
      <c r="I25" s="140"/>
      <c r="J25" s="67" t="s">
        <v>103</v>
      </c>
      <c r="K25" s="66" t="s">
        <v>102</v>
      </c>
      <c r="L25" s="66" t="s">
        <v>102</v>
      </c>
      <c r="M25" s="207"/>
      <c r="N25" s="140"/>
      <c r="O25" s="61" t="s">
        <v>103</v>
      </c>
      <c r="P25" s="62" t="s">
        <v>102</v>
      </c>
      <c r="Q25" s="62" t="s">
        <v>102</v>
      </c>
      <c r="R25" s="207"/>
      <c r="S25" s="140"/>
      <c r="T25" s="61" t="s">
        <v>103</v>
      </c>
      <c r="U25" s="62" t="s">
        <v>102</v>
      </c>
      <c r="V25" s="62" t="s">
        <v>102</v>
      </c>
      <c r="W25" s="207"/>
      <c r="X25" s="140"/>
      <c r="Y25" s="61" t="s">
        <v>103</v>
      </c>
      <c r="Z25" s="62" t="s">
        <v>102</v>
      </c>
      <c r="AA25" s="62" t="s">
        <v>102</v>
      </c>
      <c r="AB25" s="207"/>
      <c r="AC25" s="192"/>
      <c r="AD25" s="61" t="s">
        <v>103</v>
      </c>
      <c r="AE25" s="62" t="s">
        <v>102</v>
      </c>
      <c r="AF25" s="63" t="s">
        <v>102</v>
      </c>
      <c r="AG25" s="207"/>
      <c r="AH25" s="140"/>
      <c r="AI25" s="61" t="s">
        <v>103</v>
      </c>
      <c r="AJ25" s="62" t="s">
        <v>102</v>
      </c>
      <c r="AK25" s="62" t="s">
        <v>102</v>
      </c>
      <c r="AL25" s="207"/>
      <c r="AM25" s="140"/>
      <c r="AN25" s="61" t="s">
        <v>103</v>
      </c>
      <c r="AO25" s="62" t="s">
        <v>102</v>
      </c>
      <c r="AP25" s="62" t="s">
        <v>102</v>
      </c>
      <c r="AQ25" s="207"/>
      <c r="AR25" s="140"/>
      <c r="AS25" s="61" t="s">
        <v>103</v>
      </c>
      <c r="AT25" s="62" t="s">
        <v>102</v>
      </c>
      <c r="AU25" s="62" t="s">
        <v>102</v>
      </c>
      <c r="AV25" s="207"/>
      <c r="AW25" s="140"/>
      <c r="AX25" s="61" t="s">
        <v>103</v>
      </c>
      <c r="AY25" s="62" t="s">
        <v>102</v>
      </c>
      <c r="AZ25" s="62" t="s">
        <v>102</v>
      </c>
      <c r="BA25" s="207"/>
      <c r="BB25" s="140"/>
      <c r="BC25" s="61" t="s">
        <v>103</v>
      </c>
      <c r="BD25" s="62" t="s">
        <v>103</v>
      </c>
      <c r="BE25" s="62" t="s">
        <v>102</v>
      </c>
      <c r="BF25" s="207"/>
      <c r="BG25" s="140"/>
      <c r="BH25" s="62" t="s">
        <v>103</v>
      </c>
      <c r="BI25" s="62" t="s">
        <v>102</v>
      </c>
      <c r="BJ25" s="62" t="s">
        <v>102</v>
      </c>
      <c r="BK25" s="207"/>
      <c r="BL25" s="192"/>
      <c r="BM25" s="61" t="s">
        <v>103</v>
      </c>
      <c r="BN25" s="62" t="s">
        <v>103</v>
      </c>
      <c r="BO25" s="62" t="s">
        <v>103</v>
      </c>
      <c r="BP25" s="207"/>
      <c r="BQ25" s="192"/>
      <c r="BR25" s="61" t="s">
        <v>103</v>
      </c>
      <c r="BS25" s="62" t="s">
        <v>102</v>
      </c>
      <c r="BT25" s="62" t="s">
        <v>102</v>
      </c>
      <c r="BU25" s="207"/>
      <c r="BV25" s="140"/>
      <c r="BW25" s="62" t="s">
        <v>103</v>
      </c>
      <c r="BX25" s="62" t="s">
        <v>103</v>
      </c>
      <c r="BY25" s="62" t="s">
        <v>103</v>
      </c>
      <c r="BZ25" s="207"/>
      <c r="CA25" s="204"/>
      <c r="CB25" s="42"/>
      <c r="CC25" s="42"/>
      <c r="CD25" s="42"/>
      <c r="CE25" s="42"/>
      <c r="CF25" s="42"/>
      <c r="CG25" s="42"/>
      <c r="CH25" s="42"/>
    </row>
    <row r="26" spans="1:86" ht="66" customHeight="1" x14ac:dyDescent="0.25">
      <c r="A26" s="154"/>
      <c r="B26" s="239"/>
      <c r="C26" s="234"/>
      <c r="D26" s="65" t="s">
        <v>81</v>
      </c>
      <c r="E26" s="67" t="s">
        <v>103</v>
      </c>
      <c r="F26" s="66" t="s">
        <v>102</v>
      </c>
      <c r="G26" s="66" t="s">
        <v>102</v>
      </c>
      <c r="H26" s="202"/>
      <c r="I26" s="140"/>
      <c r="J26" s="67" t="s">
        <v>103</v>
      </c>
      <c r="K26" s="66" t="s">
        <v>102</v>
      </c>
      <c r="L26" s="66" t="s">
        <v>102</v>
      </c>
      <c r="M26" s="207"/>
      <c r="N26" s="140"/>
      <c r="O26" s="61" t="s">
        <v>103</v>
      </c>
      <c r="P26" s="62" t="s">
        <v>102</v>
      </c>
      <c r="Q26" s="62" t="s">
        <v>102</v>
      </c>
      <c r="R26" s="207"/>
      <c r="S26" s="140"/>
      <c r="T26" s="61" t="s">
        <v>103</v>
      </c>
      <c r="U26" s="62" t="s">
        <v>102</v>
      </c>
      <c r="V26" s="62" t="s">
        <v>102</v>
      </c>
      <c r="W26" s="207"/>
      <c r="X26" s="140"/>
      <c r="Y26" s="61" t="s">
        <v>103</v>
      </c>
      <c r="Z26" s="62" t="s">
        <v>102</v>
      </c>
      <c r="AA26" s="62" t="s">
        <v>102</v>
      </c>
      <c r="AB26" s="207"/>
      <c r="AC26" s="192"/>
      <c r="AD26" s="61" t="s">
        <v>103</v>
      </c>
      <c r="AE26" s="62" t="s">
        <v>102</v>
      </c>
      <c r="AF26" s="63" t="s">
        <v>102</v>
      </c>
      <c r="AG26" s="207"/>
      <c r="AH26" s="140"/>
      <c r="AI26" s="61" t="s">
        <v>103</v>
      </c>
      <c r="AJ26" s="62" t="s">
        <v>102</v>
      </c>
      <c r="AK26" s="62" t="s">
        <v>102</v>
      </c>
      <c r="AL26" s="207"/>
      <c r="AM26" s="140"/>
      <c r="AN26" s="62" t="s">
        <v>103</v>
      </c>
      <c r="AO26" s="62" t="s">
        <v>102</v>
      </c>
      <c r="AP26" s="62" t="s">
        <v>102</v>
      </c>
      <c r="AQ26" s="207"/>
      <c r="AR26" s="140"/>
      <c r="AS26" s="62" t="s">
        <v>103</v>
      </c>
      <c r="AT26" s="62" t="s">
        <v>102</v>
      </c>
      <c r="AU26" s="62" t="s">
        <v>102</v>
      </c>
      <c r="AV26" s="207"/>
      <c r="AW26" s="140"/>
      <c r="AX26" s="61" t="s">
        <v>103</v>
      </c>
      <c r="AY26" s="62" t="s">
        <v>102</v>
      </c>
      <c r="AZ26" s="62" t="s">
        <v>102</v>
      </c>
      <c r="BA26" s="207"/>
      <c r="BB26" s="140"/>
      <c r="BC26" s="62" t="s">
        <v>103</v>
      </c>
      <c r="BD26" s="62" t="s">
        <v>102</v>
      </c>
      <c r="BE26" s="62" t="s">
        <v>102</v>
      </c>
      <c r="BF26" s="207"/>
      <c r="BG26" s="140"/>
      <c r="BH26" s="61" t="s">
        <v>103</v>
      </c>
      <c r="BI26" s="62" t="s">
        <v>103</v>
      </c>
      <c r="BJ26" s="62" t="s">
        <v>102</v>
      </c>
      <c r="BK26" s="207"/>
      <c r="BL26" s="192"/>
      <c r="BM26" s="61" t="s">
        <v>103</v>
      </c>
      <c r="BN26" s="62" t="s">
        <v>103</v>
      </c>
      <c r="BO26" s="62" t="s">
        <v>103</v>
      </c>
      <c r="BP26" s="207"/>
      <c r="BQ26" s="192"/>
      <c r="BR26" s="61" t="s">
        <v>103</v>
      </c>
      <c r="BS26" s="62" t="s">
        <v>102</v>
      </c>
      <c r="BT26" s="62" t="s">
        <v>102</v>
      </c>
      <c r="BU26" s="207"/>
      <c r="BV26" s="140"/>
      <c r="BW26" s="61" t="s">
        <v>103</v>
      </c>
      <c r="BX26" s="62" t="s">
        <v>103</v>
      </c>
      <c r="BY26" s="62" t="s">
        <v>103</v>
      </c>
      <c r="BZ26" s="207"/>
      <c r="CA26" s="204"/>
      <c r="CB26" s="42"/>
      <c r="CC26" s="42"/>
      <c r="CD26" s="42"/>
      <c r="CE26" s="42"/>
      <c r="CF26" s="42"/>
      <c r="CG26" s="42"/>
      <c r="CH26" s="42"/>
    </row>
    <row r="27" spans="1:86" ht="124.5" customHeight="1" x14ac:dyDescent="0.25">
      <c r="A27" s="154"/>
      <c r="B27" s="240"/>
      <c r="C27" s="234"/>
      <c r="D27" s="65" t="s">
        <v>82</v>
      </c>
      <c r="E27" s="67" t="s">
        <v>103</v>
      </c>
      <c r="F27" s="66" t="s">
        <v>102</v>
      </c>
      <c r="G27" s="66" t="s">
        <v>102</v>
      </c>
      <c r="H27" s="203"/>
      <c r="I27" s="141"/>
      <c r="J27" s="67" t="s">
        <v>103</v>
      </c>
      <c r="K27" s="66" t="s">
        <v>102</v>
      </c>
      <c r="L27" s="66" t="s">
        <v>102</v>
      </c>
      <c r="M27" s="207"/>
      <c r="N27" s="141"/>
      <c r="O27" s="61" t="s">
        <v>103</v>
      </c>
      <c r="P27" s="62" t="s">
        <v>102</v>
      </c>
      <c r="Q27" s="62" t="s">
        <v>102</v>
      </c>
      <c r="R27" s="207"/>
      <c r="S27" s="141"/>
      <c r="T27" s="61" t="s">
        <v>103</v>
      </c>
      <c r="U27" s="62" t="s">
        <v>102</v>
      </c>
      <c r="V27" s="62" t="s">
        <v>102</v>
      </c>
      <c r="W27" s="207"/>
      <c r="X27" s="141"/>
      <c r="Y27" s="61" t="s">
        <v>103</v>
      </c>
      <c r="Z27" s="62" t="s">
        <v>102</v>
      </c>
      <c r="AA27" s="62" t="s">
        <v>102</v>
      </c>
      <c r="AB27" s="207"/>
      <c r="AC27" s="151"/>
      <c r="AD27" s="61" t="s">
        <v>103</v>
      </c>
      <c r="AE27" s="62" t="s">
        <v>102</v>
      </c>
      <c r="AF27" s="63" t="s">
        <v>102</v>
      </c>
      <c r="AG27" s="207"/>
      <c r="AH27" s="141"/>
      <c r="AI27" s="61" t="s">
        <v>103</v>
      </c>
      <c r="AJ27" s="62" t="s">
        <v>102</v>
      </c>
      <c r="AK27" s="62" t="s">
        <v>102</v>
      </c>
      <c r="AL27" s="207"/>
      <c r="AM27" s="141"/>
      <c r="AN27" s="61" t="s">
        <v>103</v>
      </c>
      <c r="AO27" s="62" t="s">
        <v>102</v>
      </c>
      <c r="AP27" s="62" t="s">
        <v>102</v>
      </c>
      <c r="AQ27" s="207"/>
      <c r="AR27" s="141"/>
      <c r="AS27" s="61" t="s">
        <v>103</v>
      </c>
      <c r="AT27" s="62" t="s">
        <v>102</v>
      </c>
      <c r="AU27" s="62" t="s">
        <v>102</v>
      </c>
      <c r="AV27" s="207"/>
      <c r="AW27" s="141"/>
      <c r="AX27" s="61" t="s">
        <v>103</v>
      </c>
      <c r="AY27" s="62" t="s">
        <v>102</v>
      </c>
      <c r="AZ27" s="62" t="s">
        <v>102</v>
      </c>
      <c r="BA27" s="207"/>
      <c r="BB27" s="141"/>
      <c r="BC27" s="61" t="s">
        <v>103</v>
      </c>
      <c r="BD27" s="62" t="s">
        <v>102</v>
      </c>
      <c r="BE27" s="62" t="s">
        <v>102</v>
      </c>
      <c r="BF27" s="207"/>
      <c r="BG27" s="141"/>
      <c r="BH27" s="61" t="s">
        <v>103</v>
      </c>
      <c r="BI27" s="62" t="s">
        <v>102</v>
      </c>
      <c r="BJ27" s="62" t="s">
        <v>102</v>
      </c>
      <c r="BK27" s="207"/>
      <c r="BL27" s="151"/>
      <c r="BM27" s="61" t="s">
        <v>103</v>
      </c>
      <c r="BN27" s="62" t="s">
        <v>103</v>
      </c>
      <c r="BO27" s="62" t="s">
        <v>103</v>
      </c>
      <c r="BP27" s="207"/>
      <c r="BQ27" s="151"/>
      <c r="BR27" s="61" t="s">
        <v>103</v>
      </c>
      <c r="BS27" s="62" t="s">
        <v>102</v>
      </c>
      <c r="BT27" s="62" t="s">
        <v>102</v>
      </c>
      <c r="BU27" s="207"/>
      <c r="BV27" s="141"/>
      <c r="BW27" s="61" t="s">
        <v>103</v>
      </c>
      <c r="BX27" s="62" t="s">
        <v>103</v>
      </c>
      <c r="BY27" s="62" t="s">
        <v>103</v>
      </c>
      <c r="BZ27" s="207"/>
      <c r="CA27" s="205"/>
      <c r="CB27" s="42"/>
      <c r="CC27" s="42"/>
      <c r="CD27" s="42"/>
      <c r="CE27" s="42"/>
      <c r="CF27" s="42"/>
      <c r="CG27" s="42"/>
      <c r="CH27" s="42"/>
    </row>
    <row r="28" spans="1:86" ht="136.5" customHeight="1" x14ac:dyDescent="0.25">
      <c r="A28" s="154"/>
      <c r="B28" s="51" t="s">
        <v>84</v>
      </c>
      <c r="C28" s="52" t="s">
        <v>83</v>
      </c>
      <c r="D28" s="53" t="s">
        <v>590</v>
      </c>
      <c r="E28" s="66" t="s">
        <v>103</v>
      </c>
      <c r="F28" s="66" t="s">
        <v>102</v>
      </c>
      <c r="G28" s="66" t="s">
        <v>102</v>
      </c>
      <c r="H28" s="66" t="s">
        <v>102</v>
      </c>
      <c r="I28" s="49" t="s">
        <v>623</v>
      </c>
      <c r="J28" s="67" t="s">
        <v>103</v>
      </c>
      <c r="K28" s="66" t="s">
        <v>102</v>
      </c>
      <c r="L28" s="66" t="s">
        <v>102</v>
      </c>
      <c r="M28" s="62" t="s">
        <v>102</v>
      </c>
      <c r="N28" s="49" t="s">
        <v>624</v>
      </c>
      <c r="O28" s="61" t="s">
        <v>103</v>
      </c>
      <c r="P28" s="62" t="s">
        <v>103</v>
      </c>
      <c r="Q28" s="62" t="s">
        <v>102</v>
      </c>
      <c r="R28" s="62" t="s">
        <v>102</v>
      </c>
      <c r="S28" s="49" t="s">
        <v>625</v>
      </c>
      <c r="T28" s="62" t="s">
        <v>103</v>
      </c>
      <c r="U28" s="62" t="s">
        <v>103</v>
      </c>
      <c r="V28" s="62" t="s">
        <v>102</v>
      </c>
      <c r="W28" s="62" t="s">
        <v>103</v>
      </c>
      <c r="X28" s="49" t="s">
        <v>123</v>
      </c>
      <c r="Y28" s="61" t="s">
        <v>103</v>
      </c>
      <c r="Z28" s="62" t="s">
        <v>103</v>
      </c>
      <c r="AA28" s="62" t="s">
        <v>102</v>
      </c>
      <c r="AB28" s="62" t="s">
        <v>103</v>
      </c>
      <c r="AC28" s="49" t="s">
        <v>125</v>
      </c>
      <c r="AD28" s="61" t="s">
        <v>103</v>
      </c>
      <c r="AE28" s="62" t="s">
        <v>102</v>
      </c>
      <c r="AF28" s="62" t="s">
        <v>102</v>
      </c>
      <c r="AG28" s="62" t="s">
        <v>102</v>
      </c>
      <c r="AH28" s="49" t="s">
        <v>179</v>
      </c>
      <c r="AI28" s="62" t="s">
        <v>103</v>
      </c>
      <c r="AJ28" s="62" t="s">
        <v>102</v>
      </c>
      <c r="AK28" s="62" t="s">
        <v>102</v>
      </c>
      <c r="AL28" s="62" t="s">
        <v>102</v>
      </c>
      <c r="AM28" s="49" t="s">
        <v>155</v>
      </c>
      <c r="AN28" s="61" t="s">
        <v>103</v>
      </c>
      <c r="AO28" s="62" t="s">
        <v>102</v>
      </c>
      <c r="AP28" s="62" t="s">
        <v>102</v>
      </c>
      <c r="AQ28" s="62" t="s">
        <v>103</v>
      </c>
      <c r="AR28" s="124" t="s">
        <v>791</v>
      </c>
      <c r="AS28" s="61" t="s">
        <v>103</v>
      </c>
      <c r="AT28" s="62" t="s">
        <v>102</v>
      </c>
      <c r="AU28" s="62" t="s">
        <v>102</v>
      </c>
      <c r="AV28" s="62" t="s">
        <v>102</v>
      </c>
      <c r="AW28" s="49" t="s">
        <v>131</v>
      </c>
      <c r="AX28" s="62" t="s">
        <v>103</v>
      </c>
      <c r="AY28" s="62" t="s">
        <v>102</v>
      </c>
      <c r="AZ28" s="62" t="s">
        <v>102</v>
      </c>
      <c r="BA28" s="62" t="s">
        <v>102</v>
      </c>
      <c r="BB28" s="49" t="s">
        <v>117</v>
      </c>
      <c r="BC28" s="61" t="s">
        <v>103</v>
      </c>
      <c r="BD28" s="62" t="s">
        <v>102</v>
      </c>
      <c r="BE28" s="62" t="s">
        <v>102</v>
      </c>
      <c r="BF28" s="62" t="s">
        <v>102</v>
      </c>
      <c r="BG28" s="49" t="s">
        <v>119</v>
      </c>
      <c r="BH28" s="62" t="s">
        <v>103</v>
      </c>
      <c r="BI28" s="62" t="s">
        <v>102</v>
      </c>
      <c r="BJ28" s="62" t="s">
        <v>102</v>
      </c>
      <c r="BK28" s="62" t="s">
        <v>102</v>
      </c>
      <c r="BL28" s="123" t="s">
        <v>121</v>
      </c>
      <c r="BM28" s="61" t="s">
        <v>103</v>
      </c>
      <c r="BN28" s="62" t="s">
        <v>103</v>
      </c>
      <c r="BO28" s="62" t="s">
        <v>103</v>
      </c>
      <c r="BP28" s="62" t="s">
        <v>103</v>
      </c>
      <c r="BQ28" s="49" t="s">
        <v>425</v>
      </c>
      <c r="BR28" s="62" t="s">
        <v>103</v>
      </c>
      <c r="BS28" s="62" t="s">
        <v>103</v>
      </c>
      <c r="BT28" s="62" t="s">
        <v>103</v>
      </c>
      <c r="BU28" s="62" t="s">
        <v>103</v>
      </c>
      <c r="BV28" s="125" t="s">
        <v>792</v>
      </c>
      <c r="BW28" s="62" t="s">
        <v>103</v>
      </c>
      <c r="BX28" s="62" t="s">
        <v>103</v>
      </c>
      <c r="BY28" s="62" t="s">
        <v>103</v>
      </c>
      <c r="BZ28" s="62" t="s">
        <v>103</v>
      </c>
      <c r="CA28" s="62" t="s">
        <v>584</v>
      </c>
      <c r="CB28" s="42"/>
      <c r="CC28" s="42"/>
      <c r="CD28" s="42"/>
      <c r="CE28" s="42"/>
      <c r="CF28" s="42"/>
      <c r="CG28" s="42"/>
      <c r="CH28" s="42"/>
    </row>
    <row r="29" spans="1:86" ht="71.25" x14ac:dyDescent="0.25">
      <c r="A29" s="154"/>
      <c r="B29" s="232" t="s">
        <v>85</v>
      </c>
      <c r="C29" s="234" t="s">
        <v>87</v>
      </c>
      <c r="D29" s="49" t="s">
        <v>86</v>
      </c>
      <c r="E29" s="67" t="s">
        <v>103</v>
      </c>
      <c r="F29" s="66" t="s">
        <v>103</v>
      </c>
      <c r="G29" s="66" t="s">
        <v>102</v>
      </c>
      <c r="H29" s="201" t="s">
        <v>108</v>
      </c>
      <c r="I29" s="150" t="s">
        <v>134</v>
      </c>
      <c r="J29" s="67" t="s">
        <v>103</v>
      </c>
      <c r="K29" s="66" t="s">
        <v>102</v>
      </c>
      <c r="L29" s="66" t="s">
        <v>102</v>
      </c>
      <c r="M29" s="209" t="s">
        <v>102</v>
      </c>
      <c r="N29" s="139" t="s">
        <v>135</v>
      </c>
      <c r="O29" s="61" t="s">
        <v>103</v>
      </c>
      <c r="P29" s="62" t="s">
        <v>103</v>
      </c>
      <c r="Q29" s="62" t="s">
        <v>102</v>
      </c>
      <c r="R29" s="209" t="s">
        <v>103</v>
      </c>
      <c r="S29" s="150" t="s">
        <v>142</v>
      </c>
      <c r="T29" s="61" t="s">
        <v>103</v>
      </c>
      <c r="U29" s="62" t="s">
        <v>103</v>
      </c>
      <c r="V29" s="62" t="s">
        <v>102</v>
      </c>
      <c r="W29" s="209" t="s">
        <v>103</v>
      </c>
      <c r="X29" s="150" t="s">
        <v>174</v>
      </c>
      <c r="Y29" s="61" t="s">
        <v>103</v>
      </c>
      <c r="Z29" s="62" t="s">
        <v>103</v>
      </c>
      <c r="AA29" s="62" t="s">
        <v>103</v>
      </c>
      <c r="AB29" s="209" t="s">
        <v>103</v>
      </c>
      <c r="AC29" s="139" t="s">
        <v>114</v>
      </c>
      <c r="AD29" s="61" t="s">
        <v>103</v>
      </c>
      <c r="AE29" s="62" t="s">
        <v>103</v>
      </c>
      <c r="AF29" s="62" t="s">
        <v>103</v>
      </c>
      <c r="AG29" s="209" t="s">
        <v>103</v>
      </c>
      <c r="AH29" s="139" t="s">
        <v>154</v>
      </c>
      <c r="AI29" s="61" t="s">
        <v>103</v>
      </c>
      <c r="AJ29" s="62" t="s">
        <v>103</v>
      </c>
      <c r="AK29" s="62" t="s">
        <v>102</v>
      </c>
      <c r="AL29" s="209" t="s">
        <v>102</v>
      </c>
      <c r="AM29" s="139" t="s">
        <v>156</v>
      </c>
      <c r="AN29" s="62" t="s">
        <v>103</v>
      </c>
      <c r="AO29" s="62" t="s">
        <v>103</v>
      </c>
      <c r="AP29" s="62" t="s">
        <v>103</v>
      </c>
      <c r="AQ29" s="209" t="s">
        <v>103</v>
      </c>
      <c r="AR29" s="150" t="s">
        <v>186</v>
      </c>
      <c r="AS29" s="62" t="s">
        <v>103</v>
      </c>
      <c r="AT29" s="62" t="s">
        <v>103</v>
      </c>
      <c r="AU29" s="62" t="s">
        <v>103</v>
      </c>
      <c r="AV29" s="209" t="s">
        <v>103</v>
      </c>
      <c r="AW29" s="209" t="s">
        <v>136</v>
      </c>
      <c r="AX29" s="61" t="s">
        <v>103</v>
      </c>
      <c r="AY29" s="62" t="s">
        <v>145</v>
      </c>
      <c r="AZ29" s="62" t="s">
        <v>103</v>
      </c>
      <c r="BA29" s="209" t="s">
        <v>103</v>
      </c>
      <c r="BB29" s="139" t="s">
        <v>133</v>
      </c>
      <c r="BC29" s="61" t="s">
        <v>103</v>
      </c>
      <c r="BD29" s="62" t="s">
        <v>103</v>
      </c>
      <c r="BE29" s="62" t="s">
        <v>103</v>
      </c>
      <c r="BF29" s="209" t="s">
        <v>103</v>
      </c>
      <c r="BG29" s="139" t="s">
        <v>626</v>
      </c>
      <c r="BH29" s="61" t="s">
        <v>103</v>
      </c>
      <c r="BI29" s="61" t="s">
        <v>103</v>
      </c>
      <c r="BJ29" s="62" t="s">
        <v>103</v>
      </c>
      <c r="BK29" s="209" t="s">
        <v>103</v>
      </c>
      <c r="BL29" s="150" t="s">
        <v>152</v>
      </c>
      <c r="BM29" s="61" t="s">
        <v>103</v>
      </c>
      <c r="BN29" s="62" t="s">
        <v>103</v>
      </c>
      <c r="BO29" s="62" t="s">
        <v>103</v>
      </c>
      <c r="BP29" s="209" t="s">
        <v>103</v>
      </c>
      <c r="BQ29" s="139" t="s">
        <v>425</v>
      </c>
      <c r="BR29" s="61" t="s">
        <v>103</v>
      </c>
      <c r="BS29" s="62" t="s">
        <v>103</v>
      </c>
      <c r="BT29" s="62" t="s">
        <v>103</v>
      </c>
      <c r="BU29" s="209" t="s">
        <v>103</v>
      </c>
      <c r="BV29" s="139" t="s">
        <v>197</v>
      </c>
      <c r="BW29" s="61" t="s">
        <v>103</v>
      </c>
      <c r="BX29" s="62" t="s">
        <v>103</v>
      </c>
      <c r="BY29" s="62" t="s">
        <v>103</v>
      </c>
      <c r="BZ29" s="209" t="s">
        <v>103</v>
      </c>
      <c r="CA29" s="209" t="s">
        <v>584</v>
      </c>
      <c r="CB29" s="42"/>
      <c r="CC29" s="42"/>
      <c r="CD29" s="42"/>
      <c r="CE29" s="42"/>
      <c r="CF29" s="42"/>
      <c r="CG29" s="42"/>
      <c r="CH29" s="42"/>
    </row>
    <row r="30" spans="1:86" ht="60.75" customHeight="1" x14ac:dyDescent="0.25">
      <c r="A30" s="154"/>
      <c r="B30" s="233"/>
      <c r="C30" s="234"/>
      <c r="D30" s="65" t="s">
        <v>60</v>
      </c>
      <c r="E30" s="67" t="s">
        <v>103</v>
      </c>
      <c r="F30" s="66" t="s">
        <v>102</v>
      </c>
      <c r="G30" s="66" t="s">
        <v>102</v>
      </c>
      <c r="H30" s="203"/>
      <c r="I30" s="151"/>
      <c r="J30" s="67" t="s">
        <v>103</v>
      </c>
      <c r="K30" s="66" t="s">
        <v>102</v>
      </c>
      <c r="L30" s="66" t="s">
        <v>102</v>
      </c>
      <c r="M30" s="205"/>
      <c r="N30" s="141"/>
      <c r="O30" s="61" t="s">
        <v>103</v>
      </c>
      <c r="P30" s="62" t="s">
        <v>103</v>
      </c>
      <c r="Q30" s="62" t="s">
        <v>103</v>
      </c>
      <c r="R30" s="205"/>
      <c r="S30" s="194"/>
      <c r="T30" s="61" t="s">
        <v>103</v>
      </c>
      <c r="U30" s="62" t="s">
        <v>103</v>
      </c>
      <c r="V30" s="62" t="s">
        <v>102</v>
      </c>
      <c r="W30" s="205"/>
      <c r="X30" s="151"/>
      <c r="Y30" s="61" t="s">
        <v>103</v>
      </c>
      <c r="Z30" s="62" t="s">
        <v>103</v>
      </c>
      <c r="AA30" s="62" t="s">
        <v>103</v>
      </c>
      <c r="AB30" s="205"/>
      <c r="AC30" s="141"/>
      <c r="AD30" s="61" t="s">
        <v>103</v>
      </c>
      <c r="AE30" s="62" t="s">
        <v>103</v>
      </c>
      <c r="AF30" s="62" t="s">
        <v>103</v>
      </c>
      <c r="AG30" s="205"/>
      <c r="AH30" s="141"/>
      <c r="AI30" s="61" t="s">
        <v>103</v>
      </c>
      <c r="AJ30" s="62" t="s">
        <v>103</v>
      </c>
      <c r="AK30" s="62" t="s">
        <v>102</v>
      </c>
      <c r="AL30" s="205"/>
      <c r="AM30" s="141"/>
      <c r="AN30" s="61" t="s">
        <v>103</v>
      </c>
      <c r="AO30" s="62" t="s">
        <v>103</v>
      </c>
      <c r="AP30" s="62" t="s">
        <v>103</v>
      </c>
      <c r="AQ30" s="205"/>
      <c r="AR30" s="194"/>
      <c r="AS30" s="61" t="s">
        <v>103</v>
      </c>
      <c r="AT30" s="62" t="s">
        <v>103</v>
      </c>
      <c r="AU30" s="62" t="s">
        <v>103</v>
      </c>
      <c r="AV30" s="205"/>
      <c r="AW30" s="205"/>
      <c r="AX30" s="61" t="s">
        <v>103</v>
      </c>
      <c r="AY30" s="62" t="s">
        <v>145</v>
      </c>
      <c r="AZ30" s="62" t="s">
        <v>103</v>
      </c>
      <c r="BA30" s="205"/>
      <c r="BB30" s="141"/>
      <c r="BC30" s="61" t="s">
        <v>103</v>
      </c>
      <c r="BD30" s="62" t="s">
        <v>103</v>
      </c>
      <c r="BE30" s="62" t="s">
        <v>103</v>
      </c>
      <c r="BF30" s="205"/>
      <c r="BG30" s="141"/>
      <c r="BH30" s="61" t="s">
        <v>103</v>
      </c>
      <c r="BI30" s="61" t="s">
        <v>103</v>
      </c>
      <c r="BJ30" s="62" t="s">
        <v>103</v>
      </c>
      <c r="BK30" s="205"/>
      <c r="BL30" s="151"/>
      <c r="BM30" s="61" t="s">
        <v>103</v>
      </c>
      <c r="BN30" s="62" t="s">
        <v>103</v>
      </c>
      <c r="BO30" s="62" t="s">
        <v>103</v>
      </c>
      <c r="BP30" s="205"/>
      <c r="BQ30" s="141"/>
      <c r="BR30" s="61" t="s">
        <v>103</v>
      </c>
      <c r="BS30" s="62" t="s">
        <v>103</v>
      </c>
      <c r="BT30" s="62" t="s">
        <v>103</v>
      </c>
      <c r="BU30" s="205"/>
      <c r="BV30" s="141"/>
      <c r="BW30" s="61" t="s">
        <v>103</v>
      </c>
      <c r="BX30" s="62" t="s">
        <v>103</v>
      </c>
      <c r="BY30" s="62" t="s">
        <v>103</v>
      </c>
      <c r="BZ30" s="205"/>
      <c r="CA30" s="205"/>
      <c r="CB30" s="42"/>
      <c r="CC30" s="42"/>
      <c r="CD30" s="42"/>
      <c r="CE30" s="42"/>
      <c r="CF30" s="42"/>
      <c r="CG30" s="42"/>
      <c r="CH30" s="42"/>
    </row>
    <row r="31" spans="1:86" ht="223.5" customHeight="1" x14ac:dyDescent="0.25">
      <c r="A31" s="154"/>
      <c r="B31" s="55" t="s">
        <v>113</v>
      </c>
      <c r="C31" s="56" t="s">
        <v>69</v>
      </c>
      <c r="D31" s="53" t="s">
        <v>91</v>
      </c>
      <c r="E31" s="67" t="s">
        <v>103</v>
      </c>
      <c r="F31" s="66" t="s">
        <v>102</v>
      </c>
      <c r="G31" s="66" t="s">
        <v>102</v>
      </c>
      <c r="H31" s="66" t="s">
        <v>102</v>
      </c>
      <c r="I31" s="49" t="s">
        <v>627</v>
      </c>
      <c r="J31" s="67" t="s">
        <v>103</v>
      </c>
      <c r="K31" s="66" t="s">
        <v>102</v>
      </c>
      <c r="L31" s="66" t="s">
        <v>102</v>
      </c>
      <c r="M31" s="62" t="s">
        <v>102</v>
      </c>
      <c r="N31" s="49" t="s">
        <v>202</v>
      </c>
      <c r="O31" s="61" t="s">
        <v>103</v>
      </c>
      <c r="P31" s="62" t="s">
        <v>102</v>
      </c>
      <c r="Q31" s="62" t="s">
        <v>102</v>
      </c>
      <c r="R31" s="62" t="s">
        <v>102</v>
      </c>
      <c r="S31" s="49" t="s">
        <v>628</v>
      </c>
      <c r="T31" s="61" t="s">
        <v>103</v>
      </c>
      <c r="U31" s="62" t="s">
        <v>102</v>
      </c>
      <c r="V31" s="62" t="s">
        <v>102</v>
      </c>
      <c r="W31" s="62" t="s">
        <v>102</v>
      </c>
      <c r="X31" s="49" t="s">
        <v>124</v>
      </c>
      <c r="Y31" s="61" t="s">
        <v>103</v>
      </c>
      <c r="Z31" s="62" t="s">
        <v>102</v>
      </c>
      <c r="AA31" s="62" t="s">
        <v>102</v>
      </c>
      <c r="AB31" s="62" t="s">
        <v>102</v>
      </c>
      <c r="AC31" s="53" t="s">
        <v>175</v>
      </c>
      <c r="AD31" s="61" t="s">
        <v>103</v>
      </c>
      <c r="AE31" s="62" t="s">
        <v>102</v>
      </c>
      <c r="AF31" s="62" t="s">
        <v>103</v>
      </c>
      <c r="AG31" s="62" t="s">
        <v>102</v>
      </c>
      <c r="AH31" s="49" t="s">
        <v>177</v>
      </c>
      <c r="AI31" s="61" t="s">
        <v>103</v>
      </c>
      <c r="AJ31" s="62" t="s">
        <v>102</v>
      </c>
      <c r="AK31" s="62" t="s">
        <v>102</v>
      </c>
      <c r="AL31" s="62" t="s">
        <v>102</v>
      </c>
      <c r="AM31" s="49" t="s">
        <v>203</v>
      </c>
      <c r="AN31" s="61" t="s">
        <v>65</v>
      </c>
      <c r="AO31" s="61" t="s">
        <v>65</v>
      </c>
      <c r="AP31" s="61" t="s">
        <v>65</v>
      </c>
      <c r="AQ31" s="61" t="s">
        <v>65</v>
      </c>
      <c r="AR31" s="62" t="s">
        <v>186</v>
      </c>
      <c r="AS31" s="61" t="s">
        <v>103</v>
      </c>
      <c r="AT31" s="62" t="s">
        <v>102</v>
      </c>
      <c r="AU31" s="62" t="s">
        <v>102</v>
      </c>
      <c r="AV31" s="62" t="s">
        <v>102</v>
      </c>
      <c r="AW31" s="53" t="s">
        <v>132</v>
      </c>
      <c r="AX31" s="61" t="s">
        <v>103</v>
      </c>
      <c r="AY31" s="62" t="s">
        <v>102</v>
      </c>
      <c r="AZ31" s="62" t="s">
        <v>102</v>
      </c>
      <c r="BA31" s="62" t="s">
        <v>102</v>
      </c>
      <c r="BB31" s="49" t="s">
        <v>629</v>
      </c>
      <c r="BC31" s="61" t="s">
        <v>103</v>
      </c>
      <c r="BD31" s="62" t="s">
        <v>102</v>
      </c>
      <c r="BE31" s="62" t="s">
        <v>102</v>
      </c>
      <c r="BF31" s="62" t="s">
        <v>102</v>
      </c>
      <c r="BG31" s="49" t="s">
        <v>120</v>
      </c>
      <c r="BH31" s="62" t="s">
        <v>103</v>
      </c>
      <c r="BI31" s="62" t="s">
        <v>102</v>
      </c>
      <c r="BJ31" s="62" t="s">
        <v>102</v>
      </c>
      <c r="BK31" s="62" t="s">
        <v>102</v>
      </c>
      <c r="BL31" s="49" t="s">
        <v>204</v>
      </c>
      <c r="BM31" s="61" t="s">
        <v>103</v>
      </c>
      <c r="BN31" s="62" t="s">
        <v>103</v>
      </c>
      <c r="BO31" s="62" t="s">
        <v>103</v>
      </c>
      <c r="BP31" s="62" t="s">
        <v>103</v>
      </c>
      <c r="BQ31" s="49" t="s">
        <v>425</v>
      </c>
      <c r="BR31" s="61" t="s">
        <v>103</v>
      </c>
      <c r="BS31" s="62" t="s">
        <v>103</v>
      </c>
      <c r="BT31" s="62" t="s">
        <v>103</v>
      </c>
      <c r="BU31" s="62" t="s">
        <v>103</v>
      </c>
      <c r="BV31" s="49" t="s">
        <v>198</v>
      </c>
      <c r="BW31" s="62" t="s">
        <v>103</v>
      </c>
      <c r="BX31" s="62" t="s">
        <v>103</v>
      </c>
      <c r="BY31" s="62" t="s">
        <v>103</v>
      </c>
      <c r="BZ31" s="62" t="s">
        <v>102</v>
      </c>
      <c r="CA31" s="62" t="s">
        <v>584</v>
      </c>
      <c r="CB31" s="42"/>
      <c r="CC31" s="42"/>
      <c r="CD31" s="42"/>
      <c r="CE31" s="42"/>
      <c r="CF31" s="42"/>
      <c r="CG31" s="42"/>
      <c r="CH31" s="42"/>
    </row>
    <row r="32" spans="1:86" ht="43.5" customHeight="1" x14ac:dyDescent="0.25">
      <c r="A32" s="154"/>
      <c r="B32" s="235" t="s">
        <v>90</v>
      </c>
      <c r="C32" s="234" t="s">
        <v>69</v>
      </c>
      <c r="D32" s="68" t="s">
        <v>598</v>
      </c>
      <c r="E32" s="66" t="s">
        <v>103</v>
      </c>
      <c r="F32" s="66" t="s">
        <v>102</v>
      </c>
      <c r="G32" s="66" t="s">
        <v>102</v>
      </c>
      <c r="H32" s="201" t="s">
        <v>102</v>
      </c>
      <c r="I32" s="139" t="s">
        <v>630</v>
      </c>
      <c r="J32" s="67" t="s">
        <v>103</v>
      </c>
      <c r="K32" s="66" t="s">
        <v>102</v>
      </c>
      <c r="L32" s="66" t="s">
        <v>102</v>
      </c>
      <c r="M32" s="209" t="s">
        <v>102</v>
      </c>
      <c r="N32" s="139" t="s">
        <v>631</v>
      </c>
      <c r="O32" s="61" t="s">
        <v>103</v>
      </c>
      <c r="P32" s="62" t="s">
        <v>103</v>
      </c>
      <c r="Q32" s="62" t="s">
        <v>103</v>
      </c>
      <c r="R32" s="209" t="s">
        <v>108</v>
      </c>
      <c r="S32" s="139" t="s">
        <v>632</v>
      </c>
      <c r="T32" s="62" t="s">
        <v>103</v>
      </c>
      <c r="U32" s="62" t="s">
        <v>102</v>
      </c>
      <c r="V32" s="62" t="s">
        <v>102</v>
      </c>
      <c r="W32" s="209" t="s">
        <v>102</v>
      </c>
      <c r="X32" s="139" t="s">
        <v>633</v>
      </c>
      <c r="Y32" s="61" t="s">
        <v>103</v>
      </c>
      <c r="Z32" s="62" t="s">
        <v>103</v>
      </c>
      <c r="AA32" s="62" t="s">
        <v>102</v>
      </c>
      <c r="AB32" s="209" t="s">
        <v>108</v>
      </c>
      <c r="AC32" s="139" t="s">
        <v>157</v>
      </c>
      <c r="AD32" s="61" t="s">
        <v>103</v>
      </c>
      <c r="AE32" s="62" t="s">
        <v>102</v>
      </c>
      <c r="AF32" s="62" t="s">
        <v>103</v>
      </c>
      <c r="AG32" s="209" t="s">
        <v>103</v>
      </c>
      <c r="AH32" s="139" t="s">
        <v>178</v>
      </c>
      <c r="AI32" s="62" t="s">
        <v>103</v>
      </c>
      <c r="AJ32" s="62" t="s">
        <v>102</v>
      </c>
      <c r="AK32" s="62" t="s">
        <v>102</v>
      </c>
      <c r="AL32" s="209" t="s">
        <v>102</v>
      </c>
      <c r="AM32" s="139" t="s">
        <v>183</v>
      </c>
      <c r="AN32" s="62" t="s">
        <v>103</v>
      </c>
      <c r="AO32" s="62" t="s">
        <v>103</v>
      </c>
      <c r="AP32" s="62" t="s">
        <v>103</v>
      </c>
      <c r="AQ32" s="209" t="s">
        <v>103</v>
      </c>
      <c r="AR32" s="206" t="s">
        <v>793</v>
      </c>
      <c r="AS32" s="62" t="s">
        <v>103</v>
      </c>
      <c r="AT32" s="62" t="s">
        <v>102</v>
      </c>
      <c r="AU32" s="62" t="s">
        <v>103</v>
      </c>
      <c r="AV32" s="209" t="s">
        <v>102</v>
      </c>
      <c r="AW32" s="139" t="s">
        <v>417</v>
      </c>
      <c r="AX32" s="62" t="s">
        <v>103</v>
      </c>
      <c r="AY32" s="62" t="s">
        <v>145</v>
      </c>
      <c r="AZ32" s="62" t="s">
        <v>145</v>
      </c>
      <c r="BA32" s="209" t="s">
        <v>103</v>
      </c>
      <c r="BB32" s="150" t="s">
        <v>201</v>
      </c>
      <c r="BC32" s="61" t="s">
        <v>103</v>
      </c>
      <c r="BD32" s="62" t="s">
        <v>102</v>
      </c>
      <c r="BE32" s="62" t="s">
        <v>103</v>
      </c>
      <c r="BF32" s="209" t="s">
        <v>144</v>
      </c>
      <c r="BG32" s="139" t="s">
        <v>158</v>
      </c>
      <c r="BH32" s="61" t="s">
        <v>103</v>
      </c>
      <c r="BI32" s="62" t="s">
        <v>102</v>
      </c>
      <c r="BJ32" s="62" t="s">
        <v>102</v>
      </c>
      <c r="BK32" s="209" t="s">
        <v>103</v>
      </c>
      <c r="BL32" s="150" t="s">
        <v>806</v>
      </c>
      <c r="BM32" s="61" t="s">
        <v>103</v>
      </c>
      <c r="BN32" s="62" t="s">
        <v>103</v>
      </c>
      <c r="BO32" s="62" t="s">
        <v>103</v>
      </c>
      <c r="BP32" s="209" t="s">
        <v>103</v>
      </c>
      <c r="BQ32" s="139" t="s">
        <v>425</v>
      </c>
      <c r="BR32" s="62" t="s">
        <v>103</v>
      </c>
      <c r="BS32" s="62" t="s">
        <v>103</v>
      </c>
      <c r="BT32" s="62" t="s">
        <v>103</v>
      </c>
      <c r="BU32" s="209" t="s">
        <v>103</v>
      </c>
      <c r="BV32" s="139" t="s">
        <v>198</v>
      </c>
      <c r="BW32" s="61" t="s">
        <v>103</v>
      </c>
      <c r="BX32" s="62" t="s">
        <v>103</v>
      </c>
      <c r="BY32" s="62" t="s">
        <v>103</v>
      </c>
      <c r="BZ32" s="209" t="s">
        <v>103</v>
      </c>
      <c r="CA32" s="209" t="s">
        <v>584</v>
      </c>
      <c r="CB32" s="42"/>
      <c r="CC32" s="42"/>
      <c r="CD32" s="42"/>
      <c r="CE32" s="42"/>
      <c r="CF32" s="42"/>
      <c r="CG32" s="42"/>
      <c r="CH32" s="42"/>
    </row>
    <row r="33" spans="1:86" ht="29.25" customHeight="1" x14ac:dyDescent="0.25">
      <c r="A33" s="154"/>
      <c r="B33" s="235"/>
      <c r="C33" s="234"/>
      <c r="D33" s="53" t="s">
        <v>93</v>
      </c>
      <c r="E33" s="67" t="s">
        <v>103</v>
      </c>
      <c r="F33" s="66" t="s">
        <v>102</v>
      </c>
      <c r="G33" s="66" t="s">
        <v>102</v>
      </c>
      <c r="H33" s="202"/>
      <c r="I33" s="204"/>
      <c r="J33" s="67" t="s">
        <v>103</v>
      </c>
      <c r="K33" s="66" t="s">
        <v>102</v>
      </c>
      <c r="L33" s="66" t="s">
        <v>102</v>
      </c>
      <c r="M33" s="204"/>
      <c r="N33" s="140"/>
      <c r="O33" s="61" t="s">
        <v>103</v>
      </c>
      <c r="P33" s="62" t="s">
        <v>102</v>
      </c>
      <c r="Q33" s="62" t="s">
        <v>102</v>
      </c>
      <c r="R33" s="204"/>
      <c r="S33" s="140"/>
      <c r="T33" s="61" t="s">
        <v>103</v>
      </c>
      <c r="U33" s="62" t="s">
        <v>102</v>
      </c>
      <c r="V33" s="62" t="s">
        <v>102</v>
      </c>
      <c r="W33" s="204"/>
      <c r="X33" s="140"/>
      <c r="Y33" s="61" t="s">
        <v>103</v>
      </c>
      <c r="Z33" s="62" t="s">
        <v>102</v>
      </c>
      <c r="AA33" s="62" t="s">
        <v>102</v>
      </c>
      <c r="AB33" s="204"/>
      <c r="AC33" s="140"/>
      <c r="AD33" s="61" t="s">
        <v>103</v>
      </c>
      <c r="AE33" s="62" t="s">
        <v>102</v>
      </c>
      <c r="AF33" s="62" t="s">
        <v>102</v>
      </c>
      <c r="AG33" s="204"/>
      <c r="AH33" s="140"/>
      <c r="AI33" s="61" t="s">
        <v>103</v>
      </c>
      <c r="AJ33" s="62" t="s">
        <v>102</v>
      </c>
      <c r="AK33" s="62" t="s">
        <v>102</v>
      </c>
      <c r="AL33" s="204"/>
      <c r="AM33" s="204"/>
      <c r="AN33" s="61" t="s">
        <v>103</v>
      </c>
      <c r="AO33" s="62" t="s">
        <v>103</v>
      </c>
      <c r="AP33" s="62" t="s">
        <v>103</v>
      </c>
      <c r="AQ33" s="204"/>
      <c r="AR33" s="207"/>
      <c r="AS33" s="61" t="s">
        <v>103</v>
      </c>
      <c r="AT33" s="62" t="s">
        <v>102</v>
      </c>
      <c r="AU33" s="62" t="s">
        <v>102</v>
      </c>
      <c r="AV33" s="204"/>
      <c r="AW33" s="140"/>
      <c r="AX33" s="61" t="s">
        <v>103</v>
      </c>
      <c r="AY33" s="62" t="s">
        <v>102</v>
      </c>
      <c r="AZ33" s="62" t="s">
        <v>102</v>
      </c>
      <c r="BA33" s="204"/>
      <c r="BB33" s="192"/>
      <c r="BC33" s="61" t="s">
        <v>103</v>
      </c>
      <c r="BD33" s="62" t="s">
        <v>102</v>
      </c>
      <c r="BE33" s="62" t="s">
        <v>103</v>
      </c>
      <c r="BF33" s="204"/>
      <c r="BG33" s="140"/>
      <c r="BH33" s="61" t="s">
        <v>103</v>
      </c>
      <c r="BI33" s="62" t="s">
        <v>102</v>
      </c>
      <c r="BJ33" s="62" t="s">
        <v>102</v>
      </c>
      <c r="BK33" s="204"/>
      <c r="BL33" s="193"/>
      <c r="BM33" s="61" t="s">
        <v>103</v>
      </c>
      <c r="BN33" s="62" t="s">
        <v>103</v>
      </c>
      <c r="BO33" s="62" t="s">
        <v>103</v>
      </c>
      <c r="BP33" s="204"/>
      <c r="BQ33" s="204"/>
      <c r="BR33" s="61" t="s">
        <v>103</v>
      </c>
      <c r="BS33" s="62" t="s">
        <v>103</v>
      </c>
      <c r="BT33" s="62" t="s">
        <v>103</v>
      </c>
      <c r="BU33" s="204"/>
      <c r="BV33" s="140"/>
      <c r="BW33" s="61" t="s">
        <v>103</v>
      </c>
      <c r="BX33" s="62" t="s">
        <v>103</v>
      </c>
      <c r="BY33" s="62" t="s">
        <v>103</v>
      </c>
      <c r="BZ33" s="204"/>
      <c r="CA33" s="204"/>
      <c r="CB33" s="42"/>
      <c r="CC33" s="42"/>
      <c r="CD33" s="42"/>
      <c r="CE33" s="42"/>
      <c r="CF33" s="42"/>
      <c r="CG33" s="42"/>
      <c r="CH33" s="42"/>
    </row>
    <row r="34" spans="1:86" ht="37.5" customHeight="1" x14ac:dyDescent="0.25">
      <c r="A34" s="154"/>
      <c r="B34" s="235"/>
      <c r="C34" s="234"/>
      <c r="D34" s="53" t="s">
        <v>94</v>
      </c>
      <c r="E34" s="67" t="s">
        <v>103</v>
      </c>
      <c r="F34" s="66" t="s">
        <v>102</v>
      </c>
      <c r="G34" s="66" t="s">
        <v>102</v>
      </c>
      <c r="H34" s="202"/>
      <c r="I34" s="204"/>
      <c r="J34" s="67" t="s">
        <v>103</v>
      </c>
      <c r="K34" s="66" t="s">
        <v>102</v>
      </c>
      <c r="L34" s="66" t="s">
        <v>102</v>
      </c>
      <c r="M34" s="204"/>
      <c r="N34" s="140"/>
      <c r="O34" s="61" t="s">
        <v>103</v>
      </c>
      <c r="P34" s="62" t="s">
        <v>102</v>
      </c>
      <c r="Q34" s="62" t="s">
        <v>102</v>
      </c>
      <c r="R34" s="204"/>
      <c r="S34" s="140"/>
      <c r="T34" s="61" t="s">
        <v>103</v>
      </c>
      <c r="U34" s="62" t="s">
        <v>102</v>
      </c>
      <c r="V34" s="62" t="s">
        <v>102</v>
      </c>
      <c r="W34" s="204"/>
      <c r="X34" s="140"/>
      <c r="Y34" s="61" t="s">
        <v>103</v>
      </c>
      <c r="Z34" s="62" t="s">
        <v>102</v>
      </c>
      <c r="AA34" s="62" t="s">
        <v>102</v>
      </c>
      <c r="AB34" s="204"/>
      <c r="AC34" s="140"/>
      <c r="AD34" s="61" t="s">
        <v>103</v>
      </c>
      <c r="AE34" s="62" t="s">
        <v>103</v>
      </c>
      <c r="AF34" s="62" t="s">
        <v>103</v>
      </c>
      <c r="AG34" s="204"/>
      <c r="AH34" s="140"/>
      <c r="AI34" s="61" t="s">
        <v>103</v>
      </c>
      <c r="AJ34" s="62" t="s">
        <v>102</v>
      </c>
      <c r="AK34" s="62" t="s">
        <v>102</v>
      </c>
      <c r="AL34" s="204"/>
      <c r="AM34" s="204"/>
      <c r="AN34" s="61" t="s">
        <v>103</v>
      </c>
      <c r="AO34" s="62" t="s">
        <v>103</v>
      </c>
      <c r="AP34" s="62" t="s">
        <v>103</v>
      </c>
      <c r="AQ34" s="204"/>
      <c r="AR34" s="207"/>
      <c r="AS34" s="61" t="s">
        <v>103</v>
      </c>
      <c r="AT34" s="62" t="s">
        <v>102</v>
      </c>
      <c r="AU34" s="62" t="s">
        <v>102</v>
      </c>
      <c r="AV34" s="204"/>
      <c r="AW34" s="140"/>
      <c r="AX34" s="61" t="s">
        <v>103</v>
      </c>
      <c r="AY34" s="62" t="s">
        <v>102</v>
      </c>
      <c r="AZ34" s="62" t="s">
        <v>102</v>
      </c>
      <c r="BA34" s="204"/>
      <c r="BB34" s="192"/>
      <c r="BC34" s="61" t="s">
        <v>103</v>
      </c>
      <c r="BD34" s="62" t="s">
        <v>102</v>
      </c>
      <c r="BE34" s="62" t="s">
        <v>102</v>
      </c>
      <c r="BF34" s="204"/>
      <c r="BG34" s="140"/>
      <c r="BH34" s="62" t="s">
        <v>103</v>
      </c>
      <c r="BI34" s="62" t="s">
        <v>103</v>
      </c>
      <c r="BJ34" s="62" t="s">
        <v>103</v>
      </c>
      <c r="BK34" s="204"/>
      <c r="BL34" s="193"/>
      <c r="BM34" s="61" t="s">
        <v>103</v>
      </c>
      <c r="BN34" s="62" t="s">
        <v>103</v>
      </c>
      <c r="BO34" s="62" t="s">
        <v>103</v>
      </c>
      <c r="BP34" s="204"/>
      <c r="BQ34" s="204"/>
      <c r="BR34" s="61" t="s">
        <v>103</v>
      </c>
      <c r="BS34" s="62" t="s">
        <v>103</v>
      </c>
      <c r="BT34" s="62" t="s">
        <v>103</v>
      </c>
      <c r="BU34" s="204"/>
      <c r="BV34" s="140"/>
      <c r="BW34" s="62" t="s">
        <v>103</v>
      </c>
      <c r="BX34" s="62" t="s">
        <v>103</v>
      </c>
      <c r="BY34" s="62" t="s">
        <v>103</v>
      </c>
      <c r="BZ34" s="204"/>
      <c r="CA34" s="204"/>
      <c r="CB34" s="42"/>
      <c r="CC34" s="42"/>
      <c r="CD34" s="42"/>
      <c r="CE34" s="42"/>
      <c r="CF34" s="42"/>
      <c r="CG34" s="42"/>
      <c r="CH34" s="42"/>
    </row>
    <row r="35" spans="1:86" ht="66" customHeight="1" x14ac:dyDescent="0.25">
      <c r="A35" s="154"/>
      <c r="B35" s="235"/>
      <c r="C35" s="234"/>
      <c r="D35" s="53" t="s">
        <v>107</v>
      </c>
      <c r="E35" s="67" t="s">
        <v>103</v>
      </c>
      <c r="F35" s="66" t="s">
        <v>102</v>
      </c>
      <c r="G35" s="66" t="s">
        <v>102</v>
      </c>
      <c r="H35" s="202"/>
      <c r="I35" s="204"/>
      <c r="J35" s="67" t="s">
        <v>103</v>
      </c>
      <c r="K35" s="66" t="s">
        <v>102</v>
      </c>
      <c r="L35" s="66" t="s">
        <v>102</v>
      </c>
      <c r="M35" s="204"/>
      <c r="N35" s="140"/>
      <c r="O35" s="61" t="s">
        <v>103</v>
      </c>
      <c r="P35" s="62" t="s">
        <v>102</v>
      </c>
      <c r="Q35" s="62" t="s">
        <v>102</v>
      </c>
      <c r="R35" s="204"/>
      <c r="S35" s="140"/>
      <c r="T35" s="61" t="s">
        <v>103</v>
      </c>
      <c r="U35" s="62" t="s">
        <v>102</v>
      </c>
      <c r="V35" s="62" t="s">
        <v>102</v>
      </c>
      <c r="W35" s="204"/>
      <c r="X35" s="140"/>
      <c r="Y35" s="61" t="s">
        <v>103</v>
      </c>
      <c r="Z35" s="62" t="s">
        <v>102</v>
      </c>
      <c r="AA35" s="62" t="s">
        <v>102</v>
      </c>
      <c r="AB35" s="204"/>
      <c r="AC35" s="140"/>
      <c r="AD35" s="61" t="s">
        <v>103</v>
      </c>
      <c r="AE35" s="62" t="s">
        <v>103</v>
      </c>
      <c r="AF35" s="62" t="s">
        <v>103</v>
      </c>
      <c r="AG35" s="204"/>
      <c r="AH35" s="140"/>
      <c r="AI35" s="61" t="s">
        <v>103</v>
      </c>
      <c r="AJ35" s="62" t="s">
        <v>102</v>
      </c>
      <c r="AK35" s="62" t="s">
        <v>102</v>
      </c>
      <c r="AL35" s="204"/>
      <c r="AM35" s="204"/>
      <c r="AN35" s="62" t="s">
        <v>103</v>
      </c>
      <c r="AO35" s="62" t="s">
        <v>103</v>
      </c>
      <c r="AP35" s="62" t="s">
        <v>103</v>
      </c>
      <c r="AQ35" s="204"/>
      <c r="AR35" s="207"/>
      <c r="AS35" s="62" t="s">
        <v>103</v>
      </c>
      <c r="AT35" s="62" t="s">
        <v>102</v>
      </c>
      <c r="AU35" s="62" t="s">
        <v>102</v>
      </c>
      <c r="AV35" s="204"/>
      <c r="AW35" s="140"/>
      <c r="AX35" s="61" t="s">
        <v>103</v>
      </c>
      <c r="AY35" s="62" t="s">
        <v>103</v>
      </c>
      <c r="AZ35" s="62" t="s">
        <v>103</v>
      </c>
      <c r="BA35" s="204"/>
      <c r="BB35" s="192"/>
      <c r="BC35" s="61" t="s">
        <v>103</v>
      </c>
      <c r="BD35" s="62" t="s">
        <v>102</v>
      </c>
      <c r="BE35" s="62" t="s">
        <v>102</v>
      </c>
      <c r="BF35" s="204"/>
      <c r="BG35" s="140"/>
      <c r="BH35" s="61" t="s">
        <v>103</v>
      </c>
      <c r="BI35" s="62" t="s">
        <v>103</v>
      </c>
      <c r="BJ35" s="62" t="s">
        <v>103</v>
      </c>
      <c r="BK35" s="204"/>
      <c r="BL35" s="193"/>
      <c r="BM35" s="61" t="s">
        <v>103</v>
      </c>
      <c r="BN35" s="62" t="s">
        <v>103</v>
      </c>
      <c r="BO35" s="62" t="s">
        <v>103</v>
      </c>
      <c r="BP35" s="204"/>
      <c r="BQ35" s="204"/>
      <c r="BR35" s="61" t="s">
        <v>103</v>
      </c>
      <c r="BS35" s="62" t="s">
        <v>103</v>
      </c>
      <c r="BT35" s="62" t="s">
        <v>103</v>
      </c>
      <c r="BU35" s="204"/>
      <c r="BV35" s="140"/>
      <c r="BW35" s="61" t="s">
        <v>103</v>
      </c>
      <c r="BX35" s="62" t="s">
        <v>103</v>
      </c>
      <c r="BY35" s="62" t="s">
        <v>103</v>
      </c>
      <c r="BZ35" s="204"/>
      <c r="CA35" s="204"/>
      <c r="CB35" s="42"/>
      <c r="CC35" s="42"/>
      <c r="CD35" s="42"/>
      <c r="CE35" s="42"/>
      <c r="CF35" s="42"/>
      <c r="CG35" s="42"/>
      <c r="CH35" s="42"/>
    </row>
    <row r="36" spans="1:86" ht="98.25" customHeight="1" x14ac:dyDescent="0.25">
      <c r="A36" s="154"/>
      <c r="B36" s="235"/>
      <c r="C36" s="234"/>
      <c r="D36" s="53" t="s">
        <v>95</v>
      </c>
      <c r="E36" s="66" t="s">
        <v>65</v>
      </c>
      <c r="F36" s="66" t="s">
        <v>65</v>
      </c>
      <c r="G36" s="66" t="s">
        <v>65</v>
      </c>
      <c r="H36" s="203"/>
      <c r="I36" s="205"/>
      <c r="J36" s="66" t="s">
        <v>65</v>
      </c>
      <c r="K36" s="66" t="s">
        <v>65</v>
      </c>
      <c r="L36" s="66" t="s">
        <v>65</v>
      </c>
      <c r="M36" s="205"/>
      <c r="N36" s="141"/>
      <c r="O36" s="66" t="s">
        <v>65</v>
      </c>
      <c r="P36" s="66" t="s">
        <v>65</v>
      </c>
      <c r="Q36" s="66" t="s">
        <v>65</v>
      </c>
      <c r="R36" s="205"/>
      <c r="S36" s="141"/>
      <c r="T36" s="66" t="s">
        <v>65</v>
      </c>
      <c r="U36" s="66" t="s">
        <v>65</v>
      </c>
      <c r="V36" s="66" t="s">
        <v>65</v>
      </c>
      <c r="W36" s="205"/>
      <c r="X36" s="141"/>
      <c r="Y36" s="66" t="s">
        <v>65</v>
      </c>
      <c r="Z36" s="66" t="s">
        <v>65</v>
      </c>
      <c r="AA36" s="66" t="s">
        <v>65</v>
      </c>
      <c r="AB36" s="205"/>
      <c r="AC36" s="141"/>
      <c r="AD36" s="66" t="s">
        <v>65</v>
      </c>
      <c r="AE36" s="66" t="s">
        <v>65</v>
      </c>
      <c r="AF36" s="66" t="s">
        <v>65</v>
      </c>
      <c r="AG36" s="205"/>
      <c r="AH36" s="141"/>
      <c r="AI36" s="66" t="s">
        <v>65</v>
      </c>
      <c r="AJ36" s="66" t="s">
        <v>65</v>
      </c>
      <c r="AK36" s="66" t="s">
        <v>65</v>
      </c>
      <c r="AL36" s="205"/>
      <c r="AM36" s="205"/>
      <c r="AN36" s="66" t="s">
        <v>65</v>
      </c>
      <c r="AO36" s="66" t="s">
        <v>65</v>
      </c>
      <c r="AP36" s="66" t="s">
        <v>65</v>
      </c>
      <c r="AQ36" s="205"/>
      <c r="AR36" s="208"/>
      <c r="AS36" s="66" t="s">
        <v>65</v>
      </c>
      <c r="AT36" s="66" t="s">
        <v>65</v>
      </c>
      <c r="AU36" s="66" t="s">
        <v>65</v>
      </c>
      <c r="AV36" s="205"/>
      <c r="AW36" s="141"/>
      <c r="AX36" s="66" t="s">
        <v>65</v>
      </c>
      <c r="AY36" s="66" t="s">
        <v>65</v>
      </c>
      <c r="AZ36" s="66" t="s">
        <v>65</v>
      </c>
      <c r="BA36" s="205"/>
      <c r="BB36" s="151"/>
      <c r="BC36" s="66" t="s">
        <v>65</v>
      </c>
      <c r="BD36" s="66" t="s">
        <v>65</v>
      </c>
      <c r="BE36" s="66" t="s">
        <v>65</v>
      </c>
      <c r="BF36" s="205"/>
      <c r="BG36" s="141"/>
      <c r="BH36" s="66" t="s">
        <v>65</v>
      </c>
      <c r="BI36" s="66" t="s">
        <v>65</v>
      </c>
      <c r="BJ36" s="66" t="s">
        <v>65</v>
      </c>
      <c r="BK36" s="205"/>
      <c r="BL36" s="194"/>
      <c r="BM36" s="66" t="s">
        <v>65</v>
      </c>
      <c r="BN36" s="66" t="s">
        <v>65</v>
      </c>
      <c r="BO36" s="66" t="s">
        <v>65</v>
      </c>
      <c r="BP36" s="205"/>
      <c r="BQ36" s="205"/>
      <c r="BR36" s="66" t="s">
        <v>65</v>
      </c>
      <c r="BS36" s="66" t="s">
        <v>65</v>
      </c>
      <c r="BT36" s="66" t="s">
        <v>65</v>
      </c>
      <c r="BU36" s="205"/>
      <c r="BV36" s="141"/>
      <c r="BW36" s="66" t="s">
        <v>65</v>
      </c>
      <c r="BX36" s="66" t="s">
        <v>65</v>
      </c>
      <c r="BY36" s="66" t="s">
        <v>65</v>
      </c>
      <c r="BZ36" s="205"/>
      <c r="CA36" s="205"/>
      <c r="CB36" s="42"/>
      <c r="CC36" s="42"/>
      <c r="CD36" s="42"/>
      <c r="CE36" s="42"/>
      <c r="CF36" s="42"/>
      <c r="CG36" s="42"/>
      <c r="CH36" s="42"/>
    </row>
    <row r="37" spans="1:86" ht="61.5" customHeight="1" x14ac:dyDescent="0.25">
      <c r="A37" s="154"/>
      <c r="B37" s="236" t="s">
        <v>88</v>
      </c>
      <c r="C37" s="234" t="s">
        <v>159</v>
      </c>
      <c r="D37" s="53" t="s">
        <v>601</v>
      </c>
      <c r="E37" s="67" t="s">
        <v>103</v>
      </c>
      <c r="F37" s="66" t="s">
        <v>102</v>
      </c>
      <c r="G37" s="66" t="s">
        <v>102</v>
      </c>
      <c r="H37" s="201" t="s">
        <v>102</v>
      </c>
      <c r="I37" s="139" t="s">
        <v>169</v>
      </c>
      <c r="J37" s="67" t="s">
        <v>103</v>
      </c>
      <c r="K37" s="66" t="s">
        <v>102</v>
      </c>
      <c r="L37" s="66" t="s">
        <v>102</v>
      </c>
      <c r="M37" s="209" t="s">
        <v>102</v>
      </c>
      <c r="N37" s="139" t="s">
        <v>141</v>
      </c>
      <c r="O37" s="61" t="s">
        <v>103</v>
      </c>
      <c r="P37" s="62" t="s">
        <v>102</v>
      </c>
      <c r="Q37" s="62" t="s">
        <v>102</v>
      </c>
      <c r="R37" s="209" t="s">
        <v>102</v>
      </c>
      <c r="S37" s="139" t="s">
        <v>161</v>
      </c>
      <c r="T37" s="61" t="s">
        <v>103</v>
      </c>
      <c r="U37" s="62" t="s">
        <v>102</v>
      </c>
      <c r="V37" s="62" t="s">
        <v>102</v>
      </c>
      <c r="W37" s="209" t="s">
        <v>108</v>
      </c>
      <c r="X37" s="139" t="s">
        <v>162</v>
      </c>
      <c r="Y37" s="61" t="s">
        <v>103</v>
      </c>
      <c r="Z37" s="62" t="s">
        <v>102</v>
      </c>
      <c r="AA37" s="62" t="s">
        <v>102</v>
      </c>
      <c r="AB37" s="209" t="s">
        <v>102</v>
      </c>
      <c r="AC37" s="139" t="s">
        <v>126</v>
      </c>
      <c r="AD37" s="61" t="s">
        <v>103</v>
      </c>
      <c r="AE37" s="62" t="s">
        <v>102</v>
      </c>
      <c r="AF37" s="62" t="s">
        <v>103</v>
      </c>
      <c r="AG37" s="209" t="s">
        <v>103</v>
      </c>
      <c r="AH37" s="139" t="s">
        <v>180</v>
      </c>
      <c r="AI37" s="61" t="s">
        <v>103</v>
      </c>
      <c r="AJ37" s="62" t="s">
        <v>103</v>
      </c>
      <c r="AK37" s="62" t="s">
        <v>103</v>
      </c>
      <c r="AL37" s="209" t="s">
        <v>103</v>
      </c>
      <c r="AM37" s="209" t="s">
        <v>129</v>
      </c>
      <c r="AN37" s="61" t="s">
        <v>103</v>
      </c>
      <c r="AO37" s="62" t="s">
        <v>103</v>
      </c>
      <c r="AP37" s="62" t="s">
        <v>103</v>
      </c>
      <c r="AQ37" s="209" t="s">
        <v>103</v>
      </c>
      <c r="AR37" s="209" t="s">
        <v>186</v>
      </c>
      <c r="AS37" s="61" t="s">
        <v>103</v>
      </c>
      <c r="AT37" s="61" t="s">
        <v>103</v>
      </c>
      <c r="AU37" s="62" t="s">
        <v>103</v>
      </c>
      <c r="AV37" s="209" t="s">
        <v>103</v>
      </c>
      <c r="AW37" s="209" t="s">
        <v>118</v>
      </c>
      <c r="AX37" s="61" t="s">
        <v>103</v>
      </c>
      <c r="AY37" s="62" t="s">
        <v>145</v>
      </c>
      <c r="AZ37" s="62" t="s">
        <v>103</v>
      </c>
      <c r="BA37" s="209" t="s">
        <v>103</v>
      </c>
      <c r="BB37" s="139" t="s">
        <v>133</v>
      </c>
      <c r="BC37" s="61" t="s">
        <v>103</v>
      </c>
      <c r="BD37" s="62" t="s">
        <v>103</v>
      </c>
      <c r="BE37" s="62" t="s">
        <v>103</v>
      </c>
      <c r="BF37" s="209" t="s">
        <v>103</v>
      </c>
      <c r="BG37" s="209" t="s">
        <v>130</v>
      </c>
      <c r="BH37" s="62" t="s">
        <v>103</v>
      </c>
      <c r="BI37" s="62" t="s">
        <v>103</v>
      </c>
      <c r="BJ37" s="62" t="s">
        <v>103</v>
      </c>
      <c r="BK37" s="209" t="s">
        <v>103</v>
      </c>
      <c r="BL37" s="139" t="s">
        <v>153</v>
      </c>
      <c r="BM37" s="61" t="s">
        <v>103</v>
      </c>
      <c r="BN37" s="62" t="s">
        <v>103</v>
      </c>
      <c r="BO37" s="62" t="s">
        <v>103</v>
      </c>
      <c r="BP37" s="209" t="s">
        <v>103</v>
      </c>
      <c r="BQ37" s="139" t="s">
        <v>425</v>
      </c>
      <c r="BR37" s="61" t="s">
        <v>103</v>
      </c>
      <c r="BS37" s="62" t="s">
        <v>103</v>
      </c>
      <c r="BT37" s="62" t="s">
        <v>103</v>
      </c>
      <c r="BU37" s="209" t="s">
        <v>103</v>
      </c>
      <c r="BV37" s="139" t="s">
        <v>198</v>
      </c>
      <c r="BW37" s="62" t="s">
        <v>103</v>
      </c>
      <c r="BX37" s="62" t="s">
        <v>103</v>
      </c>
      <c r="BY37" s="62" t="s">
        <v>103</v>
      </c>
      <c r="BZ37" s="209" t="s">
        <v>103</v>
      </c>
      <c r="CA37" s="209" t="s">
        <v>584</v>
      </c>
      <c r="CB37" s="42"/>
      <c r="CC37" s="42"/>
      <c r="CD37" s="42"/>
      <c r="CE37" s="42"/>
      <c r="CF37" s="42"/>
      <c r="CG37" s="42"/>
      <c r="CH37" s="42"/>
    </row>
    <row r="38" spans="1:86" ht="110.25" customHeight="1" x14ac:dyDescent="0.25">
      <c r="A38" s="154"/>
      <c r="B38" s="236"/>
      <c r="C38" s="234"/>
      <c r="D38" s="53" t="s">
        <v>60</v>
      </c>
      <c r="E38" s="67" t="s">
        <v>103</v>
      </c>
      <c r="F38" s="66" t="s">
        <v>102</v>
      </c>
      <c r="G38" s="66" t="s">
        <v>102</v>
      </c>
      <c r="H38" s="203"/>
      <c r="I38" s="205"/>
      <c r="J38" s="67" t="s">
        <v>103</v>
      </c>
      <c r="K38" s="66" t="s">
        <v>102</v>
      </c>
      <c r="L38" s="66" t="s">
        <v>102</v>
      </c>
      <c r="M38" s="205"/>
      <c r="N38" s="141"/>
      <c r="O38" s="61" t="s">
        <v>103</v>
      </c>
      <c r="P38" s="62" t="s">
        <v>102</v>
      </c>
      <c r="Q38" s="62" t="s">
        <v>102</v>
      </c>
      <c r="R38" s="205"/>
      <c r="S38" s="141"/>
      <c r="T38" s="61" t="s">
        <v>103</v>
      </c>
      <c r="U38" s="62" t="s">
        <v>103</v>
      </c>
      <c r="V38" s="62" t="s">
        <v>102</v>
      </c>
      <c r="W38" s="205"/>
      <c r="X38" s="141"/>
      <c r="Y38" s="61" t="s">
        <v>103</v>
      </c>
      <c r="Z38" s="62" t="s">
        <v>102</v>
      </c>
      <c r="AA38" s="62" t="s">
        <v>102</v>
      </c>
      <c r="AB38" s="205"/>
      <c r="AC38" s="141"/>
      <c r="AD38" s="61" t="s">
        <v>103</v>
      </c>
      <c r="AE38" s="62" t="s">
        <v>102</v>
      </c>
      <c r="AF38" s="62" t="s">
        <v>103</v>
      </c>
      <c r="AG38" s="205"/>
      <c r="AH38" s="141"/>
      <c r="AI38" s="61" t="s">
        <v>103</v>
      </c>
      <c r="AJ38" s="62" t="s">
        <v>103</v>
      </c>
      <c r="AK38" s="62" t="s">
        <v>103</v>
      </c>
      <c r="AL38" s="205"/>
      <c r="AM38" s="205"/>
      <c r="AN38" s="62" t="s">
        <v>103</v>
      </c>
      <c r="AO38" s="62" t="s">
        <v>103</v>
      </c>
      <c r="AP38" s="62" t="s">
        <v>103</v>
      </c>
      <c r="AQ38" s="205"/>
      <c r="AR38" s="205"/>
      <c r="AS38" s="62" t="s">
        <v>103</v>
      </c>
      <c r="AT38" s="62" t="s">
        <v>103</v>
      </c>
      <c r="AU38" s="62" t="s">
        <v>103</v>
      </c>
      <c r="AV38" s="205"/>
      <c r="AW38" s="205"/>
      <c r="AX38" s="61" t="s">
        <v>103</v>
      </c>
      <c r="AY38" s="62" t="s">
        <v>145</v>
      </c>
      <c r="AZ38" s="62" t="s">
        <v>103</v>
      </c>
      <c r="BA38" s="205"/>
      <c r="BB38" s="141"/>
      <c r="BC38" s="61" t="s">
        <v>103</v>
      </c>
      <c r="BD38" s="62" t="s">
        <v>103</v>
      </c>
      <c r="BE38" s="62" t="s">
        <v>103</v>
      </c>
      <c r="BF38" s="205"/>
      <c r="BG38" s="205"/>
      <c r="BH38" s="61" t="s">
        <v>103</v>
      </c>
      <c r="BI38" s="62" t="s">
        <v>103</v>
      </c>
      <c r="BJ38" s="62" t="s">
        <v>103</v>
      </c>
      <c r="BK38" s="205"/>
      <c r="BL38" s="141"/>
      <c r="BM38" s="61" t="s">
        <v>103</v>
      </c>
      <c r="BN38" s="62" t="s">
        <v>103</v>
      </c>
      <c r="BO38" s="62" t="s">
        <v>103</v>
      </c>
      <c r="BP38" s="205"/>
      <c r="BQ38" s="205"/>
      <c r="BR38" s="61" t="s">
        <v>103</v>
      </c>
      <c r="BS38" s="62" t="s">
        <v>103</v>
      </c>
      <c r="BT38" s="62" t="s">
        <v>103</v>
      </c>
      <c r="BU38" s="205"/>
      <c r="BV38" s="141"/>
      <c r="BW38" s="61" t="s">
        <v>103</v>
      </c>
      <c r="BX38" s="62" t="s">
        <v>103</v>
      </c>
      <c r="BY38" s="62" t="s">
        <v>103</v>
      </c>
      <c r="BZ38" s="205"/>
      <c r="CA38" s="205"/>
      <c r="CB38" s="42"/>
      <c r="CC38" s="42"/>
      <c r="CD38" s="42"/>
      <c r="CE38" s="42"/>
      <c r="CF38" s="42"/>
      <c r="CG38" s="42"/>
      <c r="CH38" s="42"/>
    </row>
    <row r="39" spans="1:86" ht="54" customHeight="1" x14ac:dyDescent="0.25">
      <c r="A39" s="154"/>
      <c r="B39" s="236" t="s">
        <v>89</v>
      </c>
      <c r="C39" s="234" t="s">
        <v>160</v>
      </c>
      <c r="D39" s="53" t="s">
        <v>104</v>
      </c>
      <c r="E39" s="67" t="s">
        <v>103</v>
      </c>
      <c r="F39" s="66" t="s">
        <v>102</v>
      </c>
      <c r="G39" s="66" t="s">
        <v>102</v>
      </c>
      <c r="H39" s="201" t="s">
        <v>103</v>
      </c>
      <c r="I39" s="150" t="s">
        <v>557</v>
      </c>
      <c r="J39" s="67" t="s">
        <v>103</v>
      </c>
      <c r="K39" s="66" t="s">
        <v>103</v>
      </c>
      <c r="L39" s="67" t="s">
        <v>102</v>
      </c>
      <c r="M39" s="209" t="s">
        <v>102</v>
      </c>
      <c r="N39" s="139" t="s">
        <v>558</v>
      </c>
      <c r="O39" s="61" t="s">
        <v>103</v>
      </c>
      <c r="P39" s="62" t="s">
        <v>102</v>
      </c>
      <c r="Q39" s="62" t="s">
        <v>102</v>
      </c>
      <c r="R39" s="209" t="s">
        <v>102</v>
      </c>
      <c r="S39" s="139" t="s">
        <v>634</v>
      </c>
      <c r="T39" s="61" t="s">
        <v>103</v>
      </c>
      <c r="U39" s="62" t="s">
        <v>145</v>
      </c>
      <c r="V39" s="62" t="s">
        <v>145</v>
      </c>
      <c r="W39" s="209" t="s">
        <v>103</v>
      </c>
      <c r="X39" s="139" t="s">
        <v>559</v>
      </c>
      <c r="Y39" s="61" t="s">
        <v>103</v>
      </c>
      <c r="Z39" s="62" t="s">
        <v>102</v>
      </c>
      <c r="AA39" s="62" t="s">
        <v>102</v>
      </c>
      <c r="AB39" s="209" t="s">
        <v>102</v>
      </c>
      <c r="AC39" s="139" t="s">
        <v>560</v>
      </c>
      <c r="AD39" s="61" t="s">
        <v>103</v>
      </c>
      <c r="AE39" s="62" t="s">
        <v>102</v>
      </c>
      <c r="AF39" s="62" t="s">
        <v>103</v>
      </c>
      <c r="AG39" s="209" t="s">
        <v>103</v>
      </c>
      <c r="AH39" s="139" t="s">
        <v>561</v>
      </c>
      <c r="AI39" s="61" t="s">
        <v>103</v>
      </c>
      <c r="AJ39" s="62" t="s">
        <v>103</v>
      </c>
      <c r="AK39" s="62" t="s">
        <v>103</v>
      </c>
      <c r="AL39" s="209" t="s">
        <v>103</v>
      </c>
      <c r="AM39" s="139" t="s">
        <v>562</v>
      </c>
      <c r="AN39" s="61" t="s">
        <v>103</v>
      </c>
      <c r="AO39" s="62" t="s">
        <v>103</v>
      </c>
      <c r="AP39" s="62" t="s">
        <v>103</v>
      </c>
      <c r="AQ39" s="209" t="s">
        <v>102</v>
      </c>
      <c r="AR39" s="139" t="s">
        <v>563</v>
      </c>
      <c r="AS39" s="61" t="s">
        <v>103</v>
      </c>
      <c r="AT39" s="61" t="s">
        <v>103</v>
      </c>
      <c r="AU39" s="62" t="s">
        <v>103</v>
      </c>
      <c r="AV39" s="209" t="s">
        <v>103</v>
      </c>
      <c r="AW39" s="139" t="s">
        <v>564</v>
      </c>
      <c r="AX39" s="61" t="s">
        <v>103</v>
      </c>
      <c r="AY39" s="62" t="s">
        <v>145</v>
      </c>
      <c r="AZ39" s="62" t="s">
        <v>103</v>
      </c>
      <c r="BA39" s="209" t="s">
        <v>103</v>
      </c>
      <c r="BB39" s="139" t="s">
        <v>564</v>
      </c>
      <c r="BC39" s="61" t="s">
        <v>103</v>
      </c>
      <c r="BD39" s="62" t="s">
        <v>103</v>
      </c>
      <c r="BE39" s="62" t="s">
        <v>103</v>
      </c>
      <c r="BF39" s="209" t="s">
        <v>103</v>
      </c>
      <c r="BG39" s="139" t="s">
        <v>565</v>
      </c>
      <c r="BH39" s="61" t="s">
        <v>103</v>
      </c>
      <c r="BI39" s="62" t="s">
        <v>103</v>
      </c>
      <c r="BJ39" s="62" t="s">
        <v>103</v>
      </c>
      <c r="BK39" s="209" t="s">
        <v>103</v>
      </c>
      <c r="BL39" s="139" t="s">
        <v>565</v>
      </c>
      <c r="BM39" s="61" t="s">
        <v>103</v>
      </c>
      <c r="BN39" s="62" t="s">
        <v>103</v>
      </c>
      <c r="BO39" s="62" t="s">
        <v>103</v>
      </c>
      <c r="BP39" s="209" t="s">
        <v>103</v>
      </c>
      <c r="BQ39" s="139" t="s">
        <v>425</v>
      </c>
      <c r="BR39" s="61" t="s">
        <v>103</v>
      </c>
      <c r="BS39" s="62" t="s">
        <v>103</v>
      </c>
      <c r="BT39" s="62" t="s">
        <v>103</v>
      </c>
      <c r="BU39" s="209" t="s">
        <v>102</v>
      </c>
      <c r="BV39" s="150" t="s">
        <v>151</v>
      </c>
      <c r="BW39" s="61" t="s">
        <v>103</v>
      </c>
      <c r="BX39" s="62" t="s">
        <v>103</v>
      </c>
      <c r="BY39" s="62" t="s">
        <v>103</v>
      </c>
      <c r="BZ39" s="209" t="s">
        <v>103</v>
      </c>
      <c r="CA39" s="139" t="s">
        <v>566</v>
      </c>
      <c r="CB39" s="42"/>
      <c r="CC39" s="42"/>
      <c r="CD39" s="42"/>
      <c r="CE39" s="42"/>
      <c r="CF39" s="42"/>
      <c r="CG39" s="42"/>
      <c r="CH39" s="42"/>
    </row>
    <row r="40" spans="1:86" ht="29.25" customHeight="1" x14ac:dyDescent="0.25">
      <c r="A40" s="154"/>
      <c r="B40" s="236"/>
      <c r="C40" s="234"/>
      <c r="D40" s="53" t="s">
        <v>100</v>
      </c>
      <c r="E40" s="67" t="s">
        <v>103</v>
      </c>
      <c r="F40" s="66" t="s">
        <v>103</v>
      </c>
      <c r="G40" s="66" t="s">
        <v>103</v>
      </c>
      <c r="H40" s="202"/>
      <c r="I40" s="192"/>
      <c r="J40" s="67" t="s">
        <v>103</v>
      </c>
      <c r="K40" s="66" t="s">
        <v>102</v>
      </c>
      <c r="L40" s="67" t="s">
        <v>102</v>
      </c>
      <c r="M40" s="204"/>
      <c r="N40" s="140"/>
      <c r="O40" s="61" t="s">
        <v>103</v>
      </c>
      <c r="P40" s="62" t="s">
        <v>102</v>
      </c>
      <c r="Q40" s="62" t="s">
        <v>102</v>
      </c>
      <c r="R40" s="204"/>
      <c r="S40" s="140"/>
      <c r="T40" s="61" t="s">
        <v>103</v>
      </c>
      <c r="U40" s="62" t="s">
        <v>103</v>
      </c>
      <c r="V40" s="62" t="s">
        <v>102</v>
      </c>
      <c r="W40" s="204"/>
      <c r="X40" s="140"/>
      <c r="Y40" s="61" t="s">
        <v>103</v>
      </c>
      <c r="Z40" s="62" t="s">
        <v>102</v>
      </c>
      <c r="AA40" s="62" t="s">
        <v>102</v>
      </c>
      <c r="AB40" s="204"/>
      <c r="AC40" s="140"/>
      <c r="AD40" s="61" t="s">
        <v>103</v>
      </c>
      <c r="AE40" s="62" t="s">
        <v>102</v>
      </c>
      <c r="AF40" s="62" t="s">
        <v>103</v>
      </c>
      <c r="AG40" s="204"/>
      <c r="AH40" s="140"/>
      <c r="AI40" s="61" t="s">
        <v>103</v>
      </c>
      <c r="AJ40" s="62" t="s">
        <v>103</v>
      </c>
      <c r="AK40" s="62" t="s">
        <v>103</v>
      </c>
      <c r="AL40" s="204"/>
      <c r="AM40" s="140"/>
      <c r="AN40" s="61" t="s">
        <v>103</v>
      </c>
      <c r="AO40" s="62" t="s">
        <v>102</v>
      </c>
      <c r="AP40" s="62" t="s">
        <v>102</v>
      </c>
      <c r="AQ40" s="204"/>
      <c r="AR40" s="140"/>
      <c r="AS40" s="61" t="s">
        <v>103</v>
      </c>
      <c r="AT40" s="61" t="s">
        <v>103</v>
      </c>
      <c r="AU40" s="62" t="s">
        <v>103</v>
      </c>
      <c r="AV40" s="204"/>
      <c r="AW40" s="140"/>
      <c r="AX40" s="61" t="s">
        <v>103</v>
      </c>
      <c r="AY40" s="62" t="s">
        <v>145</v>
      </c>
      <c r="AZ40" s="62" t="s">
        <v>103</v>
      </c>
      <c r="BA40" s="204"/>
      <c r="BB40" s="140"/>
      <c r="BC40" s="61" t="s">
        <v>103</v>
      </c>
      <c r="BD40" s="62" t="s">
        <v>103</v>
      </c>
      <c r="BE40" s="62" t="s">
        <v>103</v>
      </c>
      <c r="BF40" s="204"/>
      <c r="BG40" s="140"/>
      <c r="BH40" s="62" t="s">
        <v>103</v>
      </c>
      <c r="BI40" s="62" t="s">
        <v>103</v>
      </c>
      <c r="BJ40" s="62" t="s">
        <v>103</v>
      </c>
      <c r="BK40" s="204"/>
      <c r="BL40" s="140"/>
      <c r="BM40" s="61" t="s">
        <v>103</v>
      </c>
      <c r="BN40" s="62" t="s">
        <v>103</v>
      </c>
      <c r="BO40" s="62" t="s">
        <v>103</v>
      </c>
      <c r="BP40" s="204"/>
      <c r="BQ40" s="204"/>
      <c r="BR40" s="61" t="s">
        <v>102</v>
      </c>
      <c r="BS40" s="62" t="s">
        <v>103</v>
      </c>
      <c r="BT40" s="62" t="s">
        <v>102</v>
      </c>
      <c r="BU40" s="204"/>
      <c r="BV40" s="192"/>
      <c r="BW40" s="62" t="s">
        <v>103</v>
      </c>
      <c r="BX40" s="62" t="s">
        <v>103</v>
      </c>
      <c r="BY40" s="62" t="s">
        <v>103</v>
      </c>
      <c r="BZ40" s="204"/>
      <c r="CA40" s="140"/>
      <c r="CB40" s="42"/>
      <c r="CC40" s="42"/>
      <c r="CD40" s="42"/>
      <c r="CE40" s="42"/>
      <c r="CF40" s="42"/>
      <c r="CG40" s="42"/>
      <c r="CH40" s="42"/>
    </row>
    <row r="41" spans="1:86" ht="30.75" customHeight="1" x14ac:dyDescent="0.25">
      <c r="A41" s="154"/>
      <c r="B41" s="236"/>
      <c r="C41" s="234"/>
      <c r="D41" s="53" t="s">
        <v>101</v>
      </c>
      <c r="E41" s="66" t="s">
        <v>103</v>
      </c>
      <c r="F41" s="66" t="s">
        <v>103</v>
      </c>
      <c r="G41" s="66" t="s">
        <v>103</v>
      </c>
      <c r="H41" s="202"/>
      <c r="I41" s="192"/>
      <c r="J41" s="67" t="s">
        <v>103</v>
      </c>
      <c r="K41" s="67" t="s">
        <v>103</v>
      </c>
      <c r="L41" s="67" t="s">
        <v>102</v>
      </c>
      <c r="M41" s="204"/>
      <c r="N41" s="140"/>
      <c r="O41" s="61" t="s">
        <v>103</v>
      </c>
      <c r="P41" s="62" t="s">
        <v>103</v>
      </c>
      <c r="Q41" s="62" t="s">
        <v>102</v>
      </c>
      <c r="R41" s="204"/>
      <c r="S41" s="140"/>
      <c r="T41" s="62" t="s">
        <v>103</v>
      </c>
      <c r="U41" s="62" t="s">
        <v>103</v>
      </c>
      <c r="V41" s="62" t="s">
        <v>102</v>
      </c>
      <c r="W41" s="204"/>
      <c r="X41" s="140"/>
      <c r="Y41" s="61" t="s">
        <v>103</v>
      </c>
      <c r="Z41" s="62" t="s">
        <v>103</v>
      </c>
      <c r="AA41" s="62" t="s">
        <v>102</v>
      </c>
      <c r="AB41" s="204"/>
      <c r="AC41" s="140"/>
      <c r="AD41" s="62" t="s">
        <v>103</v>
      </c>
      <c r="AE41" s="62" t="s">
        <v>103</v>
      </c>
      <c r="AF41" s="62" t="s">
        <v>103</v>
      </c>
      <c r="AG41" s="204"/>
      <c r="AH41" s="140"/>
      <c r="AI41" s="61" t="s">
        <v>103</v>
      </c>
      <c r="AJ41" s="62" t="s">
        <v>103</v>
      </c>
      <c r="AK41" s="62" t="s">
        <v>103</v>
      </c>
      <c r="AL41" s="204"/>
      <c r="AM41" s="140"/>
      <c r="AN41" s="62" t="s">
        <v>103</v>
      </c>
      <c r="AO41" s="62" t="s">
        <v>103</v>
      </c>
      <c r="AP41" s="62" t="s">
        <v>103</v>
      </c>
      <c r="AQ41" s="204"/>
      <c r="AR41" s="140"/>
      <c r="AS41" s="62" t="s">
        <v>103</v>
      </c>
      <c r="AT41" s="62" t="s">
        <v>103</v>
      </c>
      <c r="AU41" s="62" t="s">
        <v>103</v>
      </c>
      <c r="AV41" s="204"/>
      <c r="AW41" s="140"/>
      <c r="AX41" s="62" t="s">
        <v>103</v>
      </c>
      <c r="AY41" s="62" t="s">
        <v>145</v>
      </c>
      <c r="AZ41" s="62" t="s">
        <v>103</v>
      </c>
      <c r="BA41" s="204"/>
      <c r="BB41" s="140"/>
      <c r="BC41" s="61" t="s">
        <v>103</v>
      </c>
      <c r="BD41" s="62" t="s">
        <v>103</v>
      </c>
      <c r="BE41" s="62" t="s">
        <v>103</v>
      </c>
      <c r="BF41" s="204"/>
      <c r="BG41" s="140"/>
      <c r="BH41" s="61" t="s">
        <v>103</v>
      </c>
      <c r="BI41" s="62" t="s">
        <v>103</v>
      </c>
      <c r="BJ41" s="62" t="s">
        <v>103</v>
      </c>
      <c r="BK41" s="204"/>
      <c r="BL41" s="140"/>
      <c r="BM41" s="61" t="s">
        <v>103</v>
      </c>
      <c r="BN41" s="62" t="s">
        <v>103</v>
      </c>
      <c r="BO41" s="62" t="s">
        <v>103</v>
      </c>
      <c r="BP41" s="204"/>
      <c r="BQ41" s="204"/>
      <c r="BR41" s="61" t="s">
        <v>102</v>
      </c>
      <c r="BS41" s="62" t="s">
        <v>103</v>
      </c>
      <c r="BT41" s="62" t="s">
        <v>103</v>
      </c>
      <c r="BU41" s="204"/>
      <c r="BV41" s="192"/>
      <c r="BW41" s="61" t="s">
        <v>103</v>
      </c>
      <c r="BX41" s="62" t="s">
        <v>103</v>
      </c>
      <c r="BY41" s="62" t="s">
        <v>103</v>
      </c>
      <c r="BZ41" s="204"/>
      <c r="CA41" s="140"/>
      <c r="CB41" s="42"/>
      <c r="CC41" s="42"/>
      <c r="CD41" s="42"/>
      <c r="CE41" s="42"/>
      <c r="CF41" s="42"/>
      <c r="CG41" s="42"/>
      <c r="CH41" s="42"/>
    </row>
    <row r="42" spans="1:86" ht="48.75" customHeight="1" x14ac:dyDescent="0.25">
      <c r="A42" s="154"/>
      <c r="B42" s="142"/>
      <c r="C42" s="144"/>
      <c r="D42" s="57" t="s">
        <v>112</v>
      </c>
      <c r="E42" s="66" t="s">
        <v>103</v>
      </c>
      <c r="F42" s="66" t="s">
        <v>103</v>
      </c>
      <c r="G42" s="66" t="s">
        <v>103</v>
      </c>
      <c r="H42" s="203"/>
      <c r="I42" s="151"/>
      <c r="J42" s="66" t="s">
        <v>103</v>
      </c>
      <c r="K42" s="67" t="s">
        <v>102</v>
      </c>
      <c r="L42" s="67" t="s">
        <v>102</v>
      </c>
      <c r="M42" s="205"/>
      <c r="N42" s="141"/>
      <c r="O42" s="62" t="s">
        <v>103</v>
      </c>
      <c r="P42" s="62" t="s">
        <v>103</v>
      </c>
      <c r="Q42" s="62" t="s">
        <v>102</v>
      </c>
      <c r="R42" s="205"/>
      <c r="S42" s="141"/>
      <c r="T42" s="62" t="s">
        <v>103</v>
      </c>
      <c r="U42" s="62" t="s">
        <v>103</v>
      </c>
      <c r="V42" s="62" t="s">
        <v>102</v>
      </c>
      <c r="W42" s="205"/>
      <c r="X42" s="141"/>
      <c r="Y42" s="62" t="s">
        <v>103</v>
      </c>
      <c r="Z42" s="62" t="s">
        <v>103</v>
      </c>
      <c r="AA42" s="62" t="s">
        <v>102</v>
      </c>
      <c r="AB42" s="205"/>
      <c r="AC42" s="141"/>
      <c r="AD42" s="62" t="s">
        <v>103</v>
      </c>
      <c r="AE42" s="62" t="s">
        <v>103</v>
      </c>
      <c r="AF42" s="62" t="s">
        <v>103</v>
      </c>
      <c r="AG42" s="205"/>
      <c r="AH42" s="141"/>
      <c r="AI42" s="61" t="s">
        <v>103</v>
      </c>
      <c r="AJ42" s="62" t="s">
        <v>103</v>
      </c>
      <c r="AK42" s="62" t="s">
        <v>103</v>
      </c>
      <c r="AL42" s="205"/>
      <c r="AM42" s="141"/>
      <c r="AN42" s="62" t="s">
        <v>103</v>
      </c>
      <c r="AO42" s="62" t="s">
        <v>103</v>
      </c>
      <c r="AP42" s="62" t="s">
        <v>103</v>
      </c>
      <c r="AQ42" s="205"/>
      <c r="AR42" s="141"/>
      <c r="AS42" s="62" t="s">
        <v>103</v>
      </c>
      <c r="AT42" s="62" t="s">
        <v>103</v>
      </c>
      <c r="AU42" s="62" t="s">
        <v>103</v>
      </c>
      <c r="AV42" s="205"/>
      <c r="AW42" s="141"/>
      <c r="AX42" s="62" t="s">
        <v>103</v>
      </c>
      <c r="AY42" s="62" t="s">
        <v>145</v>
      </c>
      <c r="AZ42" s="62" t="s">
        <v>103</v>
      </c>
      <c r="BA42" s="205"/>
      <c r="BB42" s="141"/>
      <c r="BC42" s="61" t="s">
        <v>103</v>
      </c>
      <c r="BD42" s="62" t="s">
        <v>103</v>
      </c>
      <c r="BE42" s="62" t="s">
        <v>103</v>
      </c>
      <c r="BF42" s="205"/>
      <c r="BG42" s="141"/>
      <c r="BH42" s="61" t="s">
        <v>103</v>
      </c>
      <c r="BI42" s="62" t="s">
        <v>103</v>
      </c>
      <c r="BJ42" s="62" t="s">
        <v>103</v>
      </c>
      <c r="BK42" s="205"/>
      <c r="BL42" s="141"/>
      <c r="BM42" s="61" t="s">
        <v>103</v>
      </c>
      <c r="BN42" s="62" t="s">
        <v>103</v>
      </c>
      <c r="BO42" s="62" t="s">
        <v>103</v>
      </c>
      <c r="BP42" s="205"/>
      <c r="BQ42" s="205"/>
      <c r="BR42" s="61" t="s">
        <v>102</v>
      </c>
      <c r="BS42" s="62" t="s">
        <v>103</v>
      </c>
      <c r="BT42" s="62" t="s">
        <v>103</v>
      </c>
      <c r="BU42" s="205"/>
      <c r="BV42" s="151"/>
      <c r="BW42" s="61" t="s">
        <v>103</v>
      </c>
      <c r="BX42" s="62" t="s">
        <v>103</v>
      </c>
      <c r="BY42" s="62" t="s">
        <v>103</v>
      </c>
      <c r="BZ42" s="205"/>
      <c r="CA42" s="141"/>
      <c r="CB42" s="45" t="s">
        <v>146</v>
      </c>
      <c r="CC42" s="45" t="s">
        <v>147</v>
      </c>
      <c r="CD42" s="45" t="s">
        <v>163</v>
      </c>
      <c r="CE42" s="45" t="s">
        <v>148</v>
      </c>
      <c r="CF42" s="42"/>
      <c r="CG42" s="45" t="s">
        <v>149</v>
      </c>
      <c r="CH42" s="45" t="s">
        <v>150</v>
      </c>
    </row>
    <row r="43" spans="1:86" ht="34.5" customHeight="1" x14ac:dyDescent="0.25">
      <c r="A43" s="130" t="s">
        <v>144</v>
      </c>
      <c r="B43" s="131"/>
      <c r="C43" s="131"/>
      <c r="D43" s="132"/>
      <c r="E43" s="67">
        <f>COUNTIF(E7:E42,"SI ")</f>
        <v>4</v>
      </c>
      <c r="F43" s="67">
        <f t="shared" ref="F43:N43" si="0">COUNTIF(F7:F42,"SI ")</f>
        <v>25</v>
      </c>
      <c r="G43" s="67">
        <f t="shared" si="0"/>
        <v>26</v>
      </c>
      <c r="H43" s="67">
        <f t="shared" si="0"/>
        <v>7</v>
      </c>
      <c r="I43" s="67">
        <f t="shared" si="0"/>
        <v>0</v>
      </c>
      <c r="J43" s="67">
        <f t="shared" si="0"/>
        <v>0</v>
      </c>
      <c r="K43" s="67">
        <f t="shared" si="0"/>
        <v>19</v>
      </c>
      <c r="L43" s="67">
        <f t="shared" si="0"/>
        <v>23</v>
      </c>
      <c r="M43" s="67">
        <f t="shared" ref="M43" si="1">COUNTIF(M7:M42,"SI ")</f>
        <v>7</v>
      </c>
      <c r="N43" s="67">
        <f t="shared" si="0"/>
        <v>0</v>
      </c>
      <c r="O43" s="67">
        <f t="shared" ref="O43" si="2">COUNTIF(O7:O42,"SI ")</f>
        <v>0</v>
      </c>
      <c r="P43" s="67">
        <f t="shared" ref="P43" si="3">COUNTIF(P7:P42,"SI ")</f>
        <v>21</v>
      </c>
      <c r="Q43" s="67">
        <f t="shared" ref="Q43" si="4">COUNTIF(Q7:Q42,"SI ")</f>
        <v>26</v>
      </c>
      <c r="R43" s="67">
        <f t="shared" ref="R43" si="5">COUNTIF(R7:R42,"SI ")</f>
        <v>6</v>
      </c>
      <c r="S43" s="67">
        <f t="shared" ref="S43" si="6">COUNTIF(S7:S42,"SI ")</f>
        <v>0</v>
      </c>
      <c r="T43" s="67">
        <f t="shared" ref="T43" si="7">COUNTIF(T7:T42,"SI ")</f>
        <v>4</v>
      </c>
      <c r="U43" s="67">
        <f t="shared" ref="U43" si="8">COUNTIF(U7:U42,"SI ")</f>
        <v>22</v>
      </c>
      <c r="V43" s="67">
        <f t="shared" ref="V43" si="9">COUNTIF(V7:V42,"SI ")</f>
        <v>28</v>
      </c>
      <c r="W43" s="67">
        <f t="shared" ref="W43" si="10">COUNTIF(W7:W42,"SI ")</f>
        <v>6</v>
      </c>
      <c r="X43" s="67">
        <f t="shared" ref="X43" si="11">COUNTIF(X7:X42,"SI ")</f>
        <v>0</v>
      </c>
      <c r="Y43" s="67">
        <f t="shared" ref="Y43" si="12">COUNTIF(Y7:Y42,"SI ")</f>
        <v>0</v>
      </c>
      <c r="Z43" s="67">
        <f t="shared" ref="Z43" si="13">COUNTIF(Z7:Z42,"SI ")</f>
        <v>19</v>
      </c>
      <c r="AA43" s="67">
        <f t="shared" ref="AA43" si="14">COUNTIF(AA7:AA42,"SI ")</f>
        <v>25</v>
      </c>
      <c r="AB43" s="67">
        <f t="shared" ref="AB43" si="15">COUNTIF(AB7:AB42,"SI ")</f>
        <v>5</v>
      </c>
      <c r="AC43" s="67">
        <f t="shared" ref="AC43" si="16">COUNTIF(AC7:AC42,"SI ")</f>
        <v>0</v>
      </c>
      <c r="AD43" s="67">
        <f t="shared" ref="AD43" si="17">COUNTIF(AD7:AD42,"SI ")</f>
        <v>0</v>
      </c>
      <c r="AE43" s="67">
        <f t="shared" ref="AE43" si="18">COUNTIF(AE7:AE42,"SI ")</f>
        <v>24</v>
      </c>
      <c r="AF43" s="67">
        <f t="shared" ref="AF43" si="19">COUNTIF(AF7:AF42,"SI ")</f>
        <v>16</v>
      </c>
      <c r="AG43" s="67">
        <f t="shared" ref="AG43" si="20">COUNTIF(AG7:AG42,"SI ")</f>
        <v>6</v>
      </c>
      <c r="AH43" s="67">
        <f t="shared" ref="AH43" si="21">COUNTIF(AH7:AH42,"SI ")</f>
        <v>0</v>
      </c>
      <c r="AI43" s="67">
        <f t="shared" ref="AI43" si="22">COUNTIF(AI7:AI42,"SI ")</f>
        <v>2</v>
      </c>
      <c r="AJ43" s="67">
        <f t="shared" ref="AJ43" si="23">COUNTIF(AJ7:AJ42,"SI ")</f>
        <v>22</v>
      </c>
      <c r="AK43" s="67">
        <f t="shared" ref="AK43" si="24">COUNTIF(AK7:AK42,"SI ")</f>
        <v>24</v>
      </c>
      <c r="AL43" s="67">
        <f t="shared" ref="AL43" si="25">COUNTIF(AL7:AL42,"SI ")</f>
        <v>8</v>
      </c>
      <c r="AM43" s="67">
        <f t="shared" ref="AM43" si="26">COUNTIF(AM7:AM42,"SI ")</f>
        <v>0</v>
      </c>
      <c r="AN43" s="67">
        <f t="shared" ref="AN43" si="27">COUNTIF(AN7:AN42,"SI ")</f>
        <v>2</v>
      </c>
      <c r="AO43" s="67">
        <f t="shared" ref="AO43" si="28">COUNTIF(AO7:AO42,"SI ")</f>
        <v>15</v>
      </c>
      <c r="AP43" s="67">
        <f t="shared" ref="AP43" si="29">COUNTIF(AP7:AP42,"SI ")</f>
        <v>18</v>
      </c>
      <c r="AQ43" s="67">
        <f t="shared" ref="AQ43" si="30">COUNTIF(AQ7:AQ42,"SI ")</f>
        <v>4</v>
      </c>
      <c r="AR43" s="67">
        <f t="shared" ref="AR43" si="31">COUNTIF(AR7:AR42,"SI ")</f>
        <v>0</v>
      </c>
      <c r="AS43" s="67">
        <f t="shared" ref="AS43" si="32">COUNTIF(AS7:AS42,"SI ")</f>
        <v>5</v>
      </c>
      <c r="AT43" s="67">
        <f t="shared" ref="AT43" si="33">COUNTIF(AT7:AT42,"SI ")</f>
        <v>23</v>
      </c>
      <c r="AU43" s="67">
        <f t="shared" ref="AU43" si="34">COUNTIF(AU7:AU42,"SI ")</f>
        <v>22</v>
      </c>
      <c r="AV43" s="67">
        <f t="shared" ref="AV43" si="35">COUNTIF(AV7:AV42,"SI ")</f>
        <v>7</v>
      </c>
      <c r="AW43" s="67">
        <f t="shared" ref="AW43" si="36">COUNTIF(AW7:AW42,"SI ")</f>
        <v>0</v>
      </c>
      <c r="AX43" s="67">
        <f t="shared" ref="AX43" si="37">COUNTIF(AX7:AX42,"SI ")</f>
        <v>3</v>
      </c>
      <c r="AY43" s="67">
        <f t="shared" ref="AY43" si="38">COUNTIF(AY7:AY42,"SI ")</f>
        <v>20</v>
      </c>
      <c r="AZ43" s="67">
        <f t="shared" ref="AZ43" si="39">COUNTIF(AZ7:AZ42,"SI ")</f>
        <v>20</v>
      </c>
      <c r="BA43" s="67">
        <f t="shared" ref="BA43" si="40">COUNTIF(BA7:BA42,"SI ")</f>
        <v>6</v>
      </c>
      <c r="BB43" s="67">
        <f t="shared" ref="BB43" si="41">COUNTIF(BB7:BB42,"SI ")</f>
        <v>0</v>
      </c>
      <c r="BC43" s="67">
        <f t="shared" ref="BC43" si="42">COUNTIF(BC7:BC42,"SI ")</f>
        <v>3</v>
      </c>
      <c r="BD43" s="67">
        <f t="shared" ref="BD43" si="43">COUNTIF(BD7:BD42,"SI ")</f>
        <v>18</v>
      </c>
      <c r="BE43" s="67">
        <f t="shared" ref="BE43" si="44">COUNTIF(BE7:BE42,"SI ")</f>
        <v>18</v>
      </c>
      <c r="BF43" s="67">
        <f t="shared" ref="BF43" si="45">COUNTIF(BF7:BF42,"SI ")</f>
        <v>5</v>
      </c>
      <c r="BG43" s="67">
        <f t="shared" ref="BG43" si="46">COUNTIF(BG7:BG42,"SI ")</f>
        <v>0</v>
      </c>
      <c r="BH43" s="67">
        <f t="shared" ref="BH43" si="47">COUNTIF(BH7:BH42,"SI ")</f>
        <v>1</v>
      </c>
      <c r="BI43" s="67">
        <f t="shared" ref="BI43" si="48">COUNTIF(BI7:BI42,"SI ")</f>
        <v>14</v>
      </c>
      <c r="BJ43" s="67">
        <f t="shared" ref="BJ43" si="49">COUNTIF(BJ7:BJ42,"SI ")</f>
        <v>15</v>
      </c>
      <c r="BK43" s="67">
        <f t="shared" ref="BK43" si="50">COUNTIF(BK7:BK42,"SI ")</f>
        <v>6</v>
      </c>
      <c r="BL43" s="67">
        <f t="shared" ref="BL43" si="51">COUNTIF(BL7:BL42,"SI ")</f>
        <v>0</v>
      </c>
      <c r="BM43" s="67">
        <f t="shared" ref="BM43" si="52">COUNTIF(BM7:BM42,"SI ")</f>
        <v>0</v>
      </c>
      <c r="BN43" s="67">
        <f t="shared" ref="BN43" si="53">COUNTIF(BN7:BN42,"SI ")</f>
        <v>2</v>
      </c>
      <c r="BO43" s="67">
        <f t="shared" ref="BO43" si="54">COUNTIF(BO7:BO42,"SI ")</f>
        <v>4</v>
      </c>
      <c r="BP43" s="67">
        <f t="shared" ref="BP43" si="55">COUNTIF(BP7:BP42,"SI ")</f>
        <v>0</v>
      </c>
      <c r="BQ43" s="67">
        <f t="shared" ref="BQ43" si="56">COUNTIF(BQ7:BQ42,"SI ")</f>
        <v>0</v>
      </c>
      <c r="BR43" s="67">
        <f t="shared" ref="BR43" si="57">COUNTIF(BR7:BR42,"SI ")</f>
        <v>6</v>
      </c>
      <c r="BS43" s="67">
        <f t="shared" ref="BS43" si="58">COUNTIF(BS7:BS42,"SI ")</f>
        <v>17</v>
      </c>
      <c r="BT43" s="67">
        <f t="shared" ref="BT43" si="59">COUNTIF(BT7:BT42,"SI ")</f>
        <v>18</v>
      </c>
      <c r="BU43" s="67">
        <f t="shared" ref="BU43" si="60">COUNTIF(BU7:BU42,"SI ")</f>
        <v>5</v>
      </c>
      <c r="BV43" s="67">
        <f t="shared" ref="BV43" si="61">COUNTIF(BV7:BV42,"SI ")</f>
        <v>0</v>
      </c>
      <c r="BW43" s="67">
        <f t="shared" ref="BW43" si="62">COUNTIF(BW7:BW42,"SI ")</f>
        <v>4</v>
      </c>
      <c r="BX43" s="67">
        <f t="shared" ref="BX43" si="63">COUNTIF(BX7:BX42,"SI ")</f>
        <v>11</v>
      </c>
      <c r="BY43" s="67">
        <f t="shared" ref="BY43" si="64">COUNTIF(BY7:BY42,"SI ")</f>
        <v>10</v>
      </c>
      <c r="BZ43" s="67">
        <f t="shared" ref="BZ43" si="65">COUNTIF(BZ7:BZ42,"SI ")</f>
        <v>3</v>
      </c>
      <c r="CA43" s="67">
        <f t="shared" ref="CA43" si="66">COUNTIF(CA7:CA42,"SI ")</f>
        <v>0</v>
      </c>
      <c r="CB43" s="58">
        <f t="shared" ref="CB43:CE47" si="67">SUM(E43+J43+O43+T43+Y43+AD43+AI43+AN43+AS43+AX43+BC43+BH43+BM43+BR43+BW43)</f>
        <v>34</v>
      </c>
      <c r="CC43" s="58">
        <f t="shared" si="67"/>
        <v>272</v>
      </c>
      <c r="CD43" s="58">
        <f t="shared" si="67"/>
        <v>293</v>
      </c>
      <c r="CE43" s="58">
        <f t="shared" si="67"/>
        <v>81</v>
      </c>
      <c r="CF43" s="42"/>
      <c r="CG43" s="58">
        <f>36*15</f>
        <v>540</v>
      </c>
      <c r="CH43" s="58">
        <f>11*15</f>
        <v>165</v>
      </c>
    </row>
    <row r="44" spans="1:86" ht="34.5" customHeight="1" x14ac:dyDescent="0.25">
      <c r="A44" s="130" t="s">
        <v>145</v>
      </c>
      <c r="B44" s="131"/>
      <c r="C44" s="131"/>
      <c r="D44" s="132"/>
      <c r="E44" s="67">
        <f>COUNTIF(E7:E42,"NO ")</f>
        <v>26</v>
      </c>
      <c r="F44" s="67">
        <f t="shared" ref="F44:N44" si="68">COUNTIF(F7:F42,"NO ")</f>
        <v>5</v>
      </c>
      <c r="G44" s="67">
        <f t="shared" si="68"/>
        <v>4</v>
      </c>
      <c r="H44" s="67">
        <f t="shared" si="68"/>
        <v>1</v>
      </c>
      <c r="I44" s="67">
        <f t="shared" si="68"/>
        <v>0</v>
      </c>
      <c r="J44" s="67">
        <f t="shared" si="68"/>
        <v>30</v>
      </c>
      <c r="K44" s="67">
        <f t="shared" si="68"/>
        <v>11</v>
      </c>
      <c r="L44" s="67">
        <f t="shared" si="68"/>
        <v>7</v>
      </c>
      <c r="M44" s="67">
        <f t="shared" ref="M44" si="69">COUNTIF(M7:M42,"NO ")</f>
        <v>3</v>
      </c>
      <c r="N44" s="67">
        <f t="shared" si="68"/>
        <v>0</v>
      </c>
      <c r="O44" s="67">
        <f t="shared" ref="O44:BZ44" si="70">COUNTIF(O7:O42,"NO ")</f>
        <v>30</v>
      </c>
      <c r="P44" s="67">
        <f t="shared" si="70"/>
        <v>9</v>
      </c>
      <c r="Q44" s="67">
        <f t="shared" si="70"/>
        <v>4</v>
      </c>
      <c r="R44" s="67">
        <f t="shared" si="70"/>
        <v>1</v>
      </c>
      <c r="S44" s="67">
        <f t="shared" si="70"/>
        <v>0</v>
      </c>
      <c r="T44" s="67">
        <f t="shared" si="70"/>
        <v>26</v>
      </c>
      <c r="U44" s="67">
        <f t="shared" si="70"/>
        <v>7</v>
      </c>
      <c r="V44" s="67">
        <f t="shared" si="70"/>
        <v>1</v>
      </c>
      <c r="W44" s="67">
        <f t="shared" si="70"/>
        <v>3</v>
      </c>
      <c r="X44" s="67">
        <f t="shared" si="70"/>
        <v>0</v>
      </c>
      <c r="Y44" s="67">
        <f t="shared" si="70"/>
        <v>34</v>
      </c>
      <c r="Z44" s="67">
        <f t="shared" si="70"/>
        <v>11</v>
      </c>
      <c r="AA44" s="67">
        <f t="shared" si="70"/>
        <v>5</v>
      </c>
      <c r="AB44" s="67">
        <f t="shared" si="70"/>
        <v>3</v>
      </c>
      <c r="AC44" s="67">
        <f t="shared" si="70"/>
        <v>0</v>
      </c>
      <c r="AD44" s="67">
        <f t="shared" si="70"/>
        <v>30</v>
      </c>
      <c r="AE44" s="67">
        <f t="shared" si="70"/>
        <v>6</v>
      </c>
      <c r="AF44" s="67">
        <f t="shared" si="70"/>
        <v>14</v>
      </c>
      <c r="AG44" s="67">
        <f t="shared" si="70"/>
        <v>4</v>
      </c>
      <c r="AH44" s="67">
        <f t="shared" si="70"/>
        <v>0</v>
      </c>
      <c r="AI44" s="67">
        <f t="shared" si="70"/>
        <v>28</v>
      </c>
      <c r="AJ44" s="67">
        <f t="shared" si="70"/>
        <v>8</v>
      </c>
      <c r="AK44" s="67">
        <f t="shared" si="70"/>
        <v>6</v>
      </c>
      <c r="AL44" s="67">
        <f t="shared" si="70"/>
        <v>2</v>
      </c>
      <c r="AM44" s="67">
        <f t="shared" si="70"/>
        <v>0</v>
      </c>
      <c r="AN44" s="67">
        <f t="shared" si="70"/>
        <v>26</v>
      </c>
      <c r="AO44" s="67">
        <f t="shared" si="70"/>
        <v>14</v>
      </c>
      <c r="AP44" s="67">
        <f t="shared" si="70"/>
        <v>11</v>
      </c>
      <c r="AQ44" s="67">
        <f t="shared" si="70"/>
        <v>5</v>
      </c>
      <c r="AR44" s="67">
        <f t="shared" si="70"/>
        <v>0</v>
      </c>
      <c r="AS44" s="67">
        <f t="shared" si="70"/>
        <v>26</v>
      </c>
      <c r="AT44" s="67">
        <f t="shared" si="70"/>
        <v>8</v>
      </c>
      <c r="AU44" s="67">
        <f t="shared" si="70"/>
        <v>9</v>
      </c>
      <c r="AV44" s="67">
        <f t="shared" si="70"/>
        <v>3</v>
      </c>
      <c r="AW44" s="67">
        <f t="shared" si="70"/>
        <v>0</v>
      </c>
      <c r="AX44" s="67">
        <f t="shared" si="70"/>
        <v>27</v>
      </c>
      <c r="AY44" s="67">
        <f t="shared" si="70"/>
        <v>1</v>
      </c>
      <c r="AZ44" s="67">
        <f t="shared" si="70"/>
        <v>9</v>
      </c>
      <c r="BA44" s="67">
        <f t="shared" si="70"/>
        <v>4</v>
      </c>
      <c r="BB44" s="67">
        <f t="shared" si="70"/>
        <v>0</v>
      </c>
      <c r="BC44" s="67">
        <f t="shared" si="70"/>
        <v>27</v>
      </c>
      <c r="BD44" s="67">
        <f t="shared" si="70"/>
        <v>12</v>
      </c>
      <c r="BE44" s="67">
        <f t="shared" si="70"/>
        <v>12</v>
      </c>
      <c r="BF44" s="67">
        <f t="shared" si="70"/>
        <v>4</v>
      </c>
      <c r="BG44" s="67">
        <f t="shared" si="70"/>
        <v>0</v>
      </c>
      <c r="BH44" s="67">
        <f t="shared" si="70"/>
        <v>29</v>
      </c>
      <c r="BI44" s="67">
        <f t="shared" si="70"/>
        <v>16</v>
      </c>
      <c r="BJ44" s="67">
        <f t="shared" si="70"/>
        <v>15</v>
      </c>
      <c r="BK44" s="67">
        <f t="shared" si="70"/>
        <v>4</v>
      </c>
      <c r="BL44" s="67">
        <f t="shared" si="70"/>
        <v>0</v>
      </c>
      <c r="BM44" s="67">
        <f t="shared" si="70"/>
        <v>30</v>
      </c>
      <c r="BN44" s="67">
        <f t="shared" si="70"/>
        <v>28</v>
      </c>
      <c r="BO44" s="67">
        <f t="shared" si="70"/>
        <v>26</v>
      </c>
      <c r="BP44" s="67">
        <f t="shared" si="70"/>
        <v>10</v>
      </c>
      <c r="BQ44" s="67">
        <f t="shared" si="70"/>
        <v>0</v>
      </c>
      <c r="BR44" s="67">
        <f t="shared" si="70"/>
        <v>25</v>
      </c>
      <c r="BS44" s="67">
        <f t="shared" si="70"/>
        <v>14</v>
      </c>
      <c r="BT44" s="67">
        <f t="shared" si="70"/>
        <v>13</v>
      </c>
      <c r="BU44" s="67">
        <f t="shared" si="70"/>
        <v>5</v>
      </c>
      <c r="BV44" s="67">
        <f t="shared" si="70"/>
        <v>0</v>
      </c>
      <c r="BW44" s="67">
        <f t="shared" si="70"/>
        <v>27</v>
      </c>
      <c r="BX44" s="67">
        <f t="shared" si="70"/>
        <v>20</v>
      </c>
      <c r="BY44" s="67">
        <f t="shared" si="70"/>
        <v>20</v>
      </c>
      <c r="BZ44" s="67">
        <f t="shared" si="70"/>
        <v>7</v>
      </c>
      <c r="CA44" s="67">
        <f t="shared" ref="CA44" si="71">COUNTIF(CA7:CA42,"NO ")</f>
        <v>0</v>
      </c>
      <c r="CB44" s="58">
        <f t="shared" si="67"/>
        <v>421</v>
      </c>
      <c r="CC44" s="58">
        <f t="shared" si="67"/>
        <v>170</v>
      </c>
      <c r="CD44" s="58">
        <f t="shared" si="67"/>
        <v>156</v>
      </c>
      <c r="CE44" s="58">
        <f t="shared" si="67"/>
        <v>59</v>
      </c>
      <c r="CF44" s="42"/>
      <c r="CG44" s="42"/>
      <c r="CH44" s="42"/>
    </row>
    <row r="45" spans="1:86" ht="34.5" customHeight="1" x14ac:dyDescent="0.25">
      <c r="A45" s="130" t="s">
        <v>65</v>
      </c>
      <c r="B45" s="131"/>
      <c r="C45" s="131"/>
      <c r="D45" s="132"/>
      <c r="E45" s="67">
        <f>COUNTIF(E7:E42,"NO APLICA")</f>
        <v>6</v>
      </c>
      <c r="F45" s="67">
        <f t="shared" ref="F45:N45" si="72">COUNTIF(F7:F42,"NO APLICA")</f>
        <v>6</v>
      </c>
      <c r="G45" s="67">
        <f t="shared" si="72"/>
        <v>6</v>
      </c>
      <c r="H45" s="67">
        <f t="shared" si="72"/>
        <v>1</v>
      </c>
      <c r="I45" s="67">
        <f t="shared" si="72"/>
        <v>0</v>
      </c>
      <c r="J45" s="67">
        <f t="shared" si="72"/>
        <v>6</v>
      </c>
      <c r="K45" s="67">
        <f t="shared" si="72"/>
        <v>6</v>
      </c>
      <c r="L45" s="67">
        <f t="shared" si="72"/>
        <v>6</v>
      </c>
      <c r="M45" s="67">
        <f t="shared" ref="M45" si="73">COUNTIF(M7:M42,"NO APLICA")</f>
        <v>1</v>
      </c>
      <c r="N45" s="67">
        <f t="shared" si="72"/>
        <v>0</v>
      </c>
      <c r="O45" s="67">
        <f t="shared" ref="O45:BZ45" si="74">COUNTIF(O7:O42,"NO APLICA")</f>
        <v>6</v>
      </c>
      <c r="P45" s="67">
        <f t="shared" si="74"/>
        <v>6</v>
      </c>
      <c r="Q45" s="67">
        <f t="shared" si="74"/>
        <v>6</v>
      </c>
      <c r="R45" s="67">
        <f t="shared" si="74"/>
        <v>1</v>
      </c>
      <c r="S45" s="67">
        <f t="shared" si="74"/>
        <v>0</v>
      </c>
      <c r="T45" s="67">
        <f t="shared" si="74"/>
        <v>6</v>
      </c>
      <c r="U45" s="67">
        <f t="shared" si="74"/>
        <v>6</v>
      </c>
      <c r="V45" s="67">
        <f t="shared" si="74"/>
        <v>6</v>
      </c>
      <c r="W45" s="67">
        <f t="shared" si="74"/>
        <v>1</v>
      </c>
      <c r="X45" s="67">
        <f t="shared" si="74"/>
        <v>0</v>
      </c>
      <c r="Y45" s="67">
        <f t="shared" si="74"/>
        <v>2</v>
      </c>
      <c r="Z45" s="67">
        <f t="shared" si="74"/>
        <v>6</v>
      </c>
      <c r="AA45" s="67">
        <f t="shared" si="74"/>
        <v>6</v>
      </c>
      <c r="AB45" s="67">
        <f t="shared" si="74"/>
        <v>1</v>
      </c>
      <c r="AC45" s="67">
        <f t="shared" si="74"/>
        <v>0</v>
      </c>
      <c r="AD45" s="67">
        <f t="shared" si="74"/>
        <v>6</v>
      </c>
      <c r="AE45" s="67">
        <f t="shared" si="74"/>
        <v>6</v>
      </c>
      <c r="AF45" s="67">
        <f t="shared" si="74"/>
        <v>6</v>
      </c>
      <c r="AG45" s="67">
        <f>COUNTIF(AG7:AG42,"NO APLICA")</f>
        <v>1</v>
      </c>
      <c r="AH45" s="67">
        <f t="shared" si="74"/>
        <v>0</v>
      </c>
      <c r="AI45" s="67">
        <f t="shared" si="74"/>
        <v>6</v>
      </c>
      <c r="AJ45" s="67">
        <f t="shared" si="74"/>
        <v>6</v>
      </c>
      <c r="AK45" s="67">
        <f t="shared" si="74"/>
        <v>6</v>
      </c>
      <c r="AL45" s="67">
        <f t="shared" si="74"/>
        <v>1</v>
      </c>
      <c r="AM45" s="67">
        <f t="shared" si="74"/>
        <v>0</v>
      </c>
      <c r="AN45" s="67">
        <f t="shared" si="74"/>
        <v>8</v>
      </c>
      <c r="AO45" s="67">
        <f t="shared" si="74"/>
        <v>7</v>
      </c>
      <c r="AP45" s="67">
        <f t="shared" si="74"/>
        <v>7</v>
      </c>
      <c r="AQ45" s="67">
        <f t="shared" si="74"/>
        <v>2</v>
      </c>
      <c r="AR45" s="67">
        <f t="shared" si="74"/>
        <v>0</v>
      </c>
      <c r="AS45" s="67">
        <f t="shared" si="74"/>
        <v>5</v>
      </c>
      <c r="AT45" s="67">
        <f t="shared" si="74"/>
        <v>5</v>
      </c>
      <c r="AU45" s="67">
        <f t="shared" si="74"/>
        <v>5</v>
      </c>
      <c r="AV45" s="67">
        <f t="shared" si="74"/>
        <v>1</v>
      </c>
      <c r="AW45" s="67">
        <f t="shared" si="74"/>
        <v>0</v>
      </c>
      <c r="AX45" s="67">
        <f t="shared" si="74"/>
        <v>6</v>
      </c>
      <c r="AY45" s="67">
        <f t="shared" si="74"/>
        <v>6</v>
      </c>
      <c r="AZ45" s="67">
        <f t="shared" si="74"/>
        <v>6</v>
      </c>
      <c r="BA45" s="67">
        <f t="shared" si="74"/>
        <v>1</v>
      </c>
      <c r="BB45" s="67">
        <f t="shared" si="74"/>
        <v>0</v>
      </c>
      <c r="BC45" s="67">
        <f t="shared" si="74"/>
        <v>6</v>
      </c>
      <c r="BD45" s="67">
        <f t="shared" si="74"/>
        <v>6</v>
      </c>
      <c r="BE45" s="67">
        <f t="shared" si="74"/>
        <v>6</v>
      </c>
      <c r="BF45" s="67">
        <f t="shared" si="74"/>
        <v>1</v>
      </c>
      <c r="BG45" s="67">
        <f t="shared" si="74"/>
        <v>0</v>
      </c>
      <c r="BH45" s="67">
        <f t="shared" si="74"/>
        <v>6</v>
      </c>
      <c r="BI45" s="67">
        <f t="shared" si="74"/>
        <v>6</v>
      </c>
      <c r="BJ45" s="67">
        <f t="shared" si="74"/>
        <v>6</v>
      </c>
      <c r="BK45" s="67">
        <f t="shared" si="74"/>
        <v>1</v>
      </c>
      <c r="BL45" s="67">
        <f t="shared" si="74"/>
        <v>0</v>
      </c>
      <c r="BM45" s="67">
        <f t="shared" si="74"/>
        <v>6</v>
      </c>
      <c r="BN45" s="67">
        <f t="shared" si="74"/>
        <v>6</v>
      </c>
      <c r="BO45" s="67">
        <f t="shared" si="74"/>
        <v>6</v>
      </c>
      <c r="BP45" s="67">
        <f t="shared" si="74"/>
        <v>1</v>
      </c>
      <c r="BQ45" s="67">
        <f t="shared" si="74"/>
        <v>0</v>
      </c>
      <c r="BR45" s="67">
        <f t="shared" si="74"/>
        <v>5</v>
      </c>
      <c r="BS45" s="67">
        <f t="shared" si="74"/>
        <v>5</v>
      </c>
      <c r="BT45" s="67">
        <f t="shared" si="74"/>
        <v>5</v>
      </c>
      <c r="BU45" s="67">
        <f t="shared" si="74"/>
        <v>1</v>
      </c>
      <c r="BV45" s="67">
        <f t="shared" si="74"/>
        <v>0</v>
      </c>
      <c r="BW45" s="67">
        <f t="shared" si="74"/>
        <v>5</v>
      </c>
      <c r="BX45" s="67">
        <f t="shared" si="74"/>
        <v>5</v>
      </c>
      <c r="BY45" s="67">
        <f t="shared" si="74"/>
        <v>6</v>
      </c>
      <c r="BZ45" s="67">
        <f t="shared" si="74"/>
        <v>1</v>
      </c>
      <c r="CA45" s="67">
        <f t="shared" ref="CA45" si="75">COUNTIF(CA7:CA42,"NO APLICA")</f>
        <v>0</v>
      </c>
      <c r="CB45" s="58">
        <f t="shared" si="67"/>
        <v>85</v>
      </c>
      <c r="CC45" s="58">
        <f t="shared" si="67"/>
        <v>88</v>
      </c>
      <c r="CD45" s="58">
        <f t="shared" si="67"/>
        <v>89</v>
      </c>
      <c r="CE45" s="58">
        <f t="shared" si="67"/>
        <v>16</v>
      </c>
      <c r="CF45" s="42"/>
      <c r="CG45" s="42"/>
      <c r="CH45" s="42"/>
    </row>
    <row r="46" spans="1:86" ht="34.5" customHeight="1" x14ac:dyDescent="0.25">
      <c r="A46" s="130" t="s">
        <v>108</v>
      </c>
      <c r="B46" s="131"/>
      <c r="C46" s="131"/>
      <c r="D46" s="132"/>
      <c r="E46" s="67">
        <f>COUNTIF(E8:E42,"PARCIALMENTE")</f>
        <v>0</v>
      </c>
      <c r="F46" s="67">
        <f t="shared" ref="F46:BQ46" si="76">COUNTIF(F8:F42,"PARCIALMENTE")</f>
        <v>0</v>
      </c>
      <c r="G46" s="67">
        <f t="shared" si="76"/>
        <v>0</v>
      </c>
      <c r="H46" s="67">
        <f t="shared" si="76"/>
        <v>2</v>
      </c>
      <c r="I46" s="67">
        <f t="shared" si="76"/>
        <v>0</v>
      </c>
      <c r="J46" s="67">
        <f>COUNTIF(J8:J42,"PARCIALMENTE")</f>
        <v>0</v>
      </c>
      <c r="K46" s="67">
        <f t="shared" si="76"/>
        <v>0</v>
      </c>
      <c r="L46" s="67">
        <f t="shared" si="76"/>
        <v>0</v>
      </c>
      <c r="M46" s="67">
        <f t="shared" si="76"/>
        <v>0</v>
      </c>
      <c r="N46" s="67">
        <f t="shared" si="76"/>
        <v>0</v>
      </c>
      <c r="O46" s="67">
        <f t="shared" si="76"/>
        <v>0</v>
      </c>
      <c r="P46" s="67">
        <f t="shared" si="76"/>
        <v>0</v>
      </c>
      <c r="Q46" s="67">
        <f t="shared" si="76"/>
        <v>0</v>
      </c>
      <c r="R46" s="67">
        <f t="shared" si="76"/>
        <v>3</v>
      </c>
      <c r="S46" s="67">
        <f t="shared" si="76"/>
        <v>0</v>
      </c>
      <c r="T46" s="67">
        <f t="shared" si="76"/>
        <v>0</v>
      </c>
      <c r="U46" s="67">
        <f t="shared" si="76"/>
        <v>0</v>
      </c>
      <c r="V46" s="67">
        <f t="shared" si="76"/>
        <v>0</v>
      </c>
      <c r="W46" s="67">
        <f t="shared" si="76"/>
        <v>1</v>
      </c>
      <c r="X46" s="67">
        <f t="shared" si="76"/>
        <v>0</v>
      </c>
      <c r="Y46" s="67">
        <f t="shared" si="76"/>
        <v>0</v>
      </c>
      <c r="Z46" s="67">
        <f t="shared" si="76"/>
        <v>0</v>
      </c>
      <c r="AA46" s="67">
        <f t="shared" si="76"/>
        <v>0</v>
      </c>
      <c r="AB46" s="67">
        <f t="shared" si="76"/>
        <v>2</v>
      </c>
      <c r="AC46" s="67">
        <f t="shared" si="76"/>
        <v>0</v>
      </c>
      <c r="AD46" s="67">
        <f t="shared" si="76"/>
        <v>0</v>
      </c>
      <c r="AE46" s="67">
        <f t="shared" si="76"/>
        <v>0</v>
      </c>
      <c r="AF46" s="67">
        <f t="shared" si="76"/>
        <v>0</v>
      </c>
      <c r="AG46" s="67">
        <f t="shared" si="76"/>
        <v>0</v>
      </c>
      <c r="AH46" s="67">
        <f t="shared" si="76"/>
        <v>0</v>
      </c>
      <c r="AI46" s="67">
        <f t="shared" si="76"/>
        <v>0</v>
      </c>
      <c r="AJ46" s="67">
        <f t="shared" si="76"/>
        <v>0</v>
      </c>
      <c r="AK46" s="67">
        <f t="shared" si="76"/>
        <v>0</v>
      </c>
      <c r="AL46" s="67">
        <f t="shared" si="76"/>
        <v>0</v>
      </c>
      <c r="AM46" s="67">
        <f t="shared" si="76"/>
        <v>0</v>
      </c>
      <c r="AN46" s="67">
        <f t="shared" si="76"/>
        <v>0</v>
      </c>
      <c r="AO46" s="67">
        <f t="shared" si="76"/>
        <v>0</v>
      </c>
      <c r="AP46" s="67">
        <f t="shared" si="76"/>
        <v>0</v>
      </c>
      <c r="AQ46" s="67">
        <f t="shared" si="76"/>
        <v>0</v>
      </c>
      <c r="AR46" s="67">
        <f t="shared" si="76"/>
        <v>0</v>
      </c>
      <c r="AS46" s="67">
        <f t="shared" si="76"/>
        <v>0</v>
      </c>
      <c r="AT46" s="67">
        <f t="shared" si="76"/>
        <v>0</v>
      </c>
      <c r="AU46" s="67">
        <f t="shared" si="76"/>
        <v>0</v>
      </c>
      <c r="AV46" s="67">
        <f t="shared" si="76"/>
        <v>0</v>
      </c>
      <c r="AW46" s="67">
        <f t="shared" si="76"/>
        <v>0</v>
      </c>
      <c r="AX46" s="67">
        <f t="shared" si="76"/>
        <v>0</v>
      </c>
      <c r="AY46" s="67">
        <f t="shared" si="76"/>
        <v>0</v>
      </c>
      <c r="AZ46" s="67">
        <f t="shared" si="76"/>
        <v>0</v>
      </c>
      <c r="BA46" s="67">
        <f t="shared" si="76"/>
        <v>0</v>
      </c>
      <c r="BB46" s="67">
        <f t="shared" si="76"/>
        <v>0</v>
      </c>
      <c r="BC46" s="67">
        <f t="shared" si="76"/>
        <v>0</v>
      </c>
      <c r="BD46" s="67">
        <f t="shared" si="76"/>
        <v>0</v>
      </c>
      <c r="BE46" s="67">
        <f t="shared" si="76"/>
        <v>0</v>
      </c>
      <c r="BF46" s="67">
        <f t="shared" si="76"/>
        <v>0</v>
      </c>
      <c r="BG46" s="67">
        <f t="shared" si="76"/>
        <v>0</v>
      </c>
      <c r="BH46" s="67">
        <f t="shared" si="76"/>
        <v>0</v>
      </c>
      <c r="BI46" s="67">
        <f t="shared" si="76"/>
        <v>0</v>
      </c>
      <c r="BJ46" s="67">
        <f t="shared" si="76"/>
        <v>0</v>
      </c>
      <c r="BK46" s="67">
        <f t="shared" si="76"/>
        <v>0</v>
      </c>
      <c r="BL46" s="67">
        <f t="shared" si="76"/>
        <v>0</v>
      </c>
      <c r="BM46" s="67">
        <f t="shared" si="76"/>
        <v>0</v>
      </c>
      <c r="BN46" s="67">
        <f t="shared" si="76"/>
        <v>0</v>
      </c>
      <c r="BO46" s="67">
        <f t="shared" si="76"/>
        <v>0</v>
      </c>
      <c r="BP46" s="67">
        <f t="shared" si="76"/>
        <v>0</v>
      </c>
      <c r="BQ46" s="67">
        <f t="shared" si="76"/>
        <v>0</v>
      </c>
      <c r="BR46" s="67">
        <f t="shared" ref="BR46:CA46" si="77">COUNTIF(BR8:BR42,"PARCIALMENTE")</f>
        <v>0</v>
      </c>
      <c r="BS46" s="67">
        <f t="shared" si="77"/>
        <v>0</v>
      </c>
      <c r="BT46" s="67">
        <f t="shared" si="77"/>
        <v>0</v>
      </c>
      <c r="BU46" s="67">
        <f t="shared" si="77"/>
        <v>0</v>
      </c>
      <c r="BV46" s="67">
        <f t="shared" si="77"/>
        <v>0</v>
      </c>
      <c r="BW46" s="67">
        <f t="shared" si="77"/>
        <v>0</v>
      </c>
      <c r="BX46" s="67">
        <f t="shared" si="77"/>
        <v>0</v>
      </c>
      <c r="BY46" s="67">
        <f t="shared" si="77"/>
        <v>0</v>
      </c>
      <c r="BZ46" s="67">
        <f t="shared" si="77"/>
        <v>0</v>
      </c>
      <c r="CA46" s="67">
        <f t="shared" si="77"/>
        <v>0</v>
      </c>
      <c r="CB46" s="58">
        <f t="shared" si="67"/>
        <v>0</v>
      </c>
      <c r="CC46" s="58">
        <f t="shared" si="67"/>
        <v>0</v>
      </c>
      <c r="CD46" s="58">
        <f t="shared" si="67"/>
        <v>0</v>
      </c>
      <c r="CE46" s="58">
        <f t="shared" si="67"/>
        <v>8</v>
      </c>
      <c r="CF46" s="42"/>
      <c r="CG46" s="42"/>
      <c r="CH46" s="42"/>
    </row>
    <row r="47" spans="1:86" ht="34.5" customHeight="1" x14ac:dyDescent="0.25">
      <c r="A47" s="130" t="s">
        <v>165</v>
      </c>
      <c r="B47" s="131"/>
      <c r="C47" s="131"/>
      <c r="D47" s="132"/>
      <c r="E47" s="69">
        <f>SUM(E43:E46)</f>
        <v>36</v>
      </c>
      <c r="F47" s="69">
        <f t="shared" ref="F47:J47" si="78">SUM(F43:F46)</f>
        <v>36</v>
      </c>
      <c r="G47" s="69">
        <f t="shared" si="78"/>
        <v>36</v>
      </c>
      <c r="H47" s="69">
        <f t="shared" si="78"/>
        <v>11</v>
      </c>
      <c r="I47" s="69">
        <f t="shared" si="78"/>
        <v>0</v>
      </c>
      <c r="J47" s="69">
        <f t="shared" si="78"/>
        <v>36</v>
      </c>
      <c r="K47" s="69">
        <f t="shared" ref="K47" si="79">SUM(K43:K46)</f>
        <v>36</v>
      </c>
      <c r="L47" s="69">
        <f t="shared" ref="L47" si="80">SUM(L43:L46)</f>
        <v>36</v>
      </c>
      <c r="M47" s="69">
        <f t="shared" ref="M47" si="81">SUM(M43:M46)</f>
        <v>11</v>
      </c>
      <c r="N47" s="69">
        <f t="shared" ref="N47:O47" si="82">SUM(N43:N46)</f>
        <v>0</v>
      </c>
      <c r="O47" s="69">
        <f t="shared" si="82"/>
        <v>36</v>
      </c>
      <c r="P47" s="69">
        <f t="shared" ref="P47" si="83">SUM(P43:P46)</f>
        <v>36</v>
      </c>
      <c r="Q47" s="69">
        <f t="shared" ref="Q47" si="84">SUM(Q43:Q46)</f>
        <v>36</v>
      </c>
      <c r="R47" s="69">
        <f t="shared" ref="R47" si="85">SUM(R43:R46)</f>
        <v>11</v>
      </c>
      <c r="S47" s="69">
        <f t="shared" ref="S47:T47" si="86">SUM(S43:S46)</f>
        <v>0</v>
      </c>
      <c r="T47" s="69">
        <f t="shared" si="86"/>
        <v>36</v>
      </c>
      <c r="U47" s="69">
        <f t="shared" ref="U47" si="87">SUM(U43:U46)</f>
        <v>35</v>
      </c>
      <c r="V47" s="69">
        <f t="shared" ref="V47" si="88">SUM(V43:V46)</f>
        <v>35</v>
      </c>
      <c r="W47" s="69">
        <f t="shared" ref="W47" si="89">SUM(W43:W46)</f>
        <v>11</v>
      </c>
      <c r="X47" s="69">
        <f t="shared" ref="X47:Y47" si="90">SUM(X43:X46)</f>
        <v>0</v>
      </c>
      <c r="Y47" s="69">
        <f t="shared" si="90"/>
        <v>36</v>
      </c>
      <c r="Z47" s="69">
        <f t="shared" ref="Z47" si="91">SUM(Z43:Z46)</f>
        <v>36</v>
      </c>
      <c r="AA47" s="69">
        <f t="shared" ref="AA47" si="92">SUM(AA43:AA46)</f>
        <v>36</v>
      </c>
      <c r="AB47" s="69">
        <f t="shared" ref="AB47" si="93">SUM(AB43:AB46)</f>
        <v>11</v>
      </c>
      <c r="AC47" s="69">
        <f t="shared" ref="AC47:AD47" si="94">SUM(AC43:AC46)</f>
        <v>0</v>
      </c>
      <c r="AD47" s="69">
        <f t="shared" si="94"/>
        <v>36</v>
      </c>
      <c r="AE47" s="69">
        <f t="shared" ref="AE47" si="95">SUM(AE43:AE46)</f>
        <v>36</v>
      </c>
      <c r="AF47" s="69">
        <f t="shared" ref="AF47" si="96">SUM(AF43:AF46)</f>
        <v>36</v>
      </c>
      <c r="AG47" s="69">
        <f t="shared" ref="AG47" si="97">SUM(AG43:AG46)</f>
        <v>11</v>
      </c>
      <c r="AH47" s="69">
        <f t="shared" ref="AH47:AI47" si="98">SUM(AH43:AH46)</f>
        <v>0</v>
      </c>
      <c r="AI47" s="69">
        <f t="shared" si="98"/>
        <v>36</v>
      </c>
      <c r="AJ47" s="69">
        <f t="shared" ref="AJ47" si="99">SUM(AJ43:AJ46)</f>
        <v>36</v>
      </c>
      <c r="AK47" s="69">
        <f t="shared" ref="AK47" si="100">SUM(AK43:AK46)</f>
        <v>36</v>
      </c>
      <c r="AL47" s="69">
        <f t="shared" ref="AL47" si="101">SUM(AL43:AL46)</f>
        <v>11</v>
      </c>
      <c r="AM47" s="69">
        <f t="shared" ref="AM47:AN47" si="102">SUM(AM43:AM46)</f>
        <v>0</v>
      </c>
      <c r="AN47" s="69">
        <f t="shared" si="102"/>
        <v>36</v>
      </c>
      <c r="AO47" s="69">
        <f t="shared" ref="AO47" si="103">SUM(AO43:AO46)</f>
        <v>36</v>
      </c>
      <c r="AP47" s="69">
        <f t="shared" ref="AP47" si="104">SUM(AP43:AP46)</f>
        <v>36</v>
      </c>
      <c r="AQ47" s="69">
        <f t="shared" ref="AQ47" si="105">SUM(AQ43:AQ46)</f>
        <v>11</v>
      </c>
      <c r="AR47" s="69">
        <f t="shared" ref="AR47:AS47" si="106">SUM(AR43:AR46)</f>
        <v>0</v>
      </c>
      <c r="AS47" s="69">
        <f t="shared" si="106"/>
        <v>36</v>
      </c>
      <c r="AT47" s="69">
        <f t="shared" ref="AT47" si="107">SUM(AT43:AT46)</f>
        <v>36</v>
      </c>
      <c r="AU47" s="69">
        <f t="shared" ref="AU47" si="108">SUM(AU43:AU46)</f>
        <v>36</v>
      </c>
      <c r="AV47" s="69">
        <f t="shared" ref="AV47" si="109">SUM(AV43:AV46)</f>
        <v>11</v>
      </c>
      <c r="AW47" s="69">
        <f t="shared" ref="AW47:AX47" si="110">SUM(AW43:AW46)</f>
        <v>0</v>
      </c>
      <c r="AX47" s="69">
        <f t="shared" si="110"/>
        <v>36</v>
      </c>
      <c r="AY47" s="69">
        <f t="shared" ref="AY47" si="111">SUM(AY43:AY46)</f>
        <v>27</v>
      </c>
      <c r="AZ47" s="69">
        <f t="shared" ref="AZ47" si="112">SUM(AZ43:AZ46)</f>
        <v>35</v>
      </c>
      <c r="BA47" s="69">
        <f t="shared" ref="BA47" si="113">SUM(BA43:BA46)</f>
        <v>11</v>
      </c>
      <c r="BB47" s="69">
        <f t="shared" ref="BB47:BC47" si="114">SUM(BB43:BB46)</f>
        <v>0</v>
      </c>
      <c r="BC47" s="69">
        <f t="shared" si="114"/>
        <v>36</v>
      </c>
      <c r="BD47" s="69">
        <f t="shared" ref="BD47" si="115">SUM(BD43:BD46)</f>
        <v>36</v>
      </c>
      <c r="BE47" s="69">
        <f t="shared" ref="BE47" si="116">SUM(BE43:BE46)</f>
        <v>36</v>
      </c>
      <c r="BF47" s="69">
        <f t="shared" ref="BF47" si="117">SUM(BF43:BF46)</f>
        <v>10</v>
      </c>
      <c r="BG47" s="69">
        <f t="shared" ref="BG47:BH47" si="118">SUM(BG43:BG46)</f>
        <v>0</v>
      </c>
      <c r="BH47" s="69">
        <f t="shared" si="118"/>
        <v>36</v>
      </c>
      <c r="BI47" s="69">
        <f t="shared" ref="BI47" si="119">SUM(BI43:BI46)</f>
        <v>36</v>
      </c>
      <c r="BJ47" s="69">
        <f t="shared" ref="BJ47" si="120">SUM(BJ43:BJ46)</f>
        <v>36</v>
      </c>
      <c r="BK47" s="69">
        <f t="shared" ref="BK47" si="121">SUM(BK43:BK46)</f>
        <v>11</v>
      </c>
      <c r="BL47" s="69">
        <f t="shared" ref="BL47:BM47" si="122">SUM(BL43:BL46)</f>
        <v>0</v>
      </c>
      <c r="BM47" s="69">
        <f t="shared" si="122"/>
        <v>36</v>
      </c>
      <c r="BN47" s="69">
        <f t="shared" ref="BN47" si="123">SUM(BN43:BN46)</f>
        <v>36</v>
      </c>
      <c r="BO47" s="69">
        <f t="shared" ref="BO47" si="124">SUM(BO43:BO46)</f>
        <v>36</v>
      </c>
      <c r="BP47" s="69">
        <f t="shared" ref="BP47" si="125">SUM(BP43:BP46)</f>
        <v>11</v>
      </c>
      <c r="BQ47" s="69">
        <f t="shared" ref="BQ47:BR47" si="126">SUM(BQ43:BQ46)</f>
        <v>0</v>
      </c>
      <c r="BR47" s="69">
        <f t="shared" si="126"/>
        <v>36</v>
      </c>
      <c r="BS47" s="69">
        <f t="shared" ref="BS47" si="127">SUM(BS43:BS46)</f>
        <v>36</v>
      </c>
      <c r="BT47" s="69">
        <f t="shared" ref="BT47" si="128">SUM(BT43:BT46)</f>
        <v>36</v>
      </c>
      <c r="BU47" s="69">
        <f t="shared" ref="BU47" si="129">SUM(BU43:BU46)</f>
        <v>11</v>
      </c>
      <c r="BV47" s="69">
        <f t="shared" ref="BV47:BW47" si="130">SUM(BV43:BV46)</f>
        <v>0</v>
      </c>
      <c r="BW47" s="69">
        <f t="shared" si="130"/>
        <v>36</v>
      </c>
      <c r="BX47" s="69">
        <f t="shared" ref="BX47" si="131">SUM(BX43:BX46)</f>
        <v>36</v>
      </c>
      <c r="BY47" s="69">
        <f t="shared" ref="BY47" si="132">SUM(BY43:BY46)</f>
        <v>36</v>
      </c>
      <c r="BZ47" s="69">
        <f t="shared" ref="BZ47" si="133">SUM(BZ43:BZ46)</f>
        <v>11</v>
      </c>
      <c r="CA47" s="69">
        <f t="shared" ref="CA47" si="134">SUM(CA43:CA46)</f>
        <v>0</v>
      </c>
      <c r="CB47" s="58">
        <f t="shared" si="67"/>
        <v>540</v>
      </c>
      <c r="CC47" s="58">
        <f t="shared" si="67"/>
        <v>530</v>
      </c>
      <c r="CD47" s="58">
        <f t="shared" si="67"/>
        <v>538</v>
      </c>
      <c r="CE47" s="58">
        <f t="shared" si="67"/>
        <v>164</v>
      </c>
      <c r="CF47" s="42"/>
      <c r="CG47" s="42"/>
      <c r="CH47" s="42"/>
    </row>
    <row r="48" spans="1:86" s="1" customFormat="1" ht="409.6" customHeight="1" thickBot="1" x14ac:dyDescent="0.3">
      <c r="A48" s="230" t="s">
        <v>99</v>
      </c>
      <c r="B48" s="230"/>
      <c r="C48" s="230"/>
      <c r="D48" s="230"/>
      <c r="E48" s="231" t="s">
        <v>418</v>
      </c>
      <c r="F48" s="199"/>
      <c r="G48" s="199"/>
      <c r="H48" s="199"/>
      <c r="I48" s="200"/>
      <c r="J48" s="198" t="s">
        <v>635</v>
      </c>
      <c r="K48" s="199"/>
      <c r="L48" s="199"/>
      <c r="M48" s="199"/>
      <c r="N48" s="200"/>
      <c r="O48" s="198" t="s">
        <v>636</v>
      </c>
      <c r="P48" s="199"/>
      <c r="Q48" s="199"/>
      <c r="R48" s="199"/>
      <c r="S48" s="200"/>
      <c r="T48" s="198" t="s">
        <v>413</v>
      </c>
      <c r="U48" s="199"/>
      <c r="V48" s="199"/>
      <c r="W48" s="199"/>
      <c r="X48" s="200"/>
      <c r="Y48" s="198" t="s">
        <v>415</v>
      </c>
      <c r="Z48" s="199"/>
      <c r="AA48" s="199"/>
      <c r="AB48" s="199"/>
      <c r="AC48" s="200"/>
      <c r="AD48" s="198" t="s">
        <v>637</v>
      </c>
      <c r="AE48" s="199"/>
      <c r="AF48" s="199"/>
      <c r="AG48" s="199"/>
      <c r="AH48" s="200"/>
      <c r="AI48" s="198" t="s">
        <v>419</v>
      </c>
      <c r="AJ48" s="199"/>
      <c r="AK48" s="199"/>
      <c r="AL48" s="199"/>
      <c r="AM48" s="200"/>
      <c r="AN48" s="195" t="s">
        <v>416</v>
      </c>
      <c r="AO48" s="196"/>
      <c r="AP48" s="196"/>
      <c r="AQ48" s="196"/>
      <c r="AR48" s="197"/>
      <c r="AS48" s="198" t="s">
        <v>420</v>
      </c>
      <c r="AT48" s="199"/>
      <c r="AU48" s="199"/>
      <c r="AV48" s="199"/>
      <c r="AW48" s="200"/>
      <c r="AX48" s="198" t="s">
        <v>421</v>
      </c>
      <c r="AY48" s="199"/>
      <c r="AZ48" s="199"/>
      <c r="BA48" s="199"/>
      <c r="BB48" s="200"/>
      <c r="BC48" s="198" t="s">
        <v>422</v>
      </c>
      <c r="BD48" s="199"/>
      <c r="BE48" s="199"/>
      <c r="BF48" s="199"/>
      <c r="BG48" s="200"/>
      <c r="BH48" s="198" t="s">
        <v>423</v>
      </c>
      <c r="BI48" s="199"/>
      <c r="BJ48" s="199"/>
      <c r="BK48" s="199"/>
      <c r="BL48" s="200"/>
      <c r="BM48" s="198" t="s">
        <v>638</v>
      </c>
      <c r="BN48" s="199"/>
      <c r="BO48" s="199"/>
      <c r="BP48" s="199"/>
      <c r="BQ48" s="200"/>
      <c r="BR48" s="198" t="s">
        <v>414</v>
      </c>
      <c r="BS48" s="199"/>
      <c r="BT48" s="199"/>
      <c r="BU48" s="199"/>
      <c r="BV48" s="200"/>
      <c r="BW48" s="198" t="s">
        <v>424</v>
      </c>
      <c r="BX48" s="199"/>
      <c r="BY48" s="199"/>
      <c r="BZ48" s="199"/>
      <c r="CA48" s="199"/>
      <c r="CB48" s="103">
        <f>CB43/CG43</f>
        <v>6.2962962962962957E-2</v>
      </c>
      <c r="CC48" s="103">
        <f>CC43/CG43</f>
        <v>0.50370370370370365</v>
      </c>
      <c r="CD48" s="103">
        <f>CD43/CG43</f>
        <v>0.54259259259259263</v>
      </c>
      <c r="CE48" s="103">
        <f>CE43/CH43</f>
        <v>0.49090909090909091</v>
      </c>
      <c r="CF48" s="104" t="s">
        <v>168</v>
      </c>
      <c r="CG48" s="70"/>
      <c r="CH48" s="70"/>
    </row>
  </sheetData>
  <mergeCells count="377">
    <mergeCell ref="A1:CA1"/>
    <mergeCell ref="BZ39:BZ42"/>
    <mergeCell ref="BP39:BP42"/>
    <mergeCell ref="BU7:BU11"/>
    <mergeCell ref="BU12:BU15"/>
    <mergeCell ref="BU16:BU19"/>
    <mergeCell ref="BU20:BU22"/>
    <mergeCell ref="BU23:BU27"/>
    <mergeCell ref="BU29:BU30"/>
    <mergeCell ref="BU32:BU36"/>
    <mergeCell ref="BU37:BU38"/>
    <mergeCell ref="BU39:BU42"/>
    <mergeCell ref="BK7:BK11"/>
    <mergeCell ref="BK12:BK15"/>
    <mergeCell ref="BK16:BK19"/>
    <mergeCell ref="BK20:BK22"/>
    <mergeCell ref="BK23:BK27"/>
    <mergeCell ref="BK29:BK30"/>
    <mergeCell ref="BK32:BK36"/>
    <mergeCell ref="BK37:BK38"/>
    <mergeCell ref="BK39:BK42"/>
    <mergeCell ref="BF7:BF11"/>
    <mergeCell ref="BF12:BF15"/>
    <mergeCell ref="BF16:BF19"/>
    <mergeCell ref="BF20:BF22"/>
    <mergeCell ref="BF23:BF27"/>
    <mergeCell ref="BF29:BF30"/>
    <mergeCell ref="BF32:BF36"/>
    <mergeCell ref="BF37:BF38"/>
    <mergeCell ref="BF39:BF42"/>
    <mergeCell ref="AV39:AV42"/>
    <mergeCell ref="BA7:BA11"/>
    <mergeCell ref="BA12:BA15"/>
    <mergeCell ref="BA16:BA19"/>
    <mergeCell ref="BA20:BA22"/>
    <mergeCell ref="BA23:BA27"/>
    <mergeCell ref="BA29:BA30"/>
    <mergeCell ref="BA32:BA36"/>
    <mergeCell ref="BA37:BA38"/>
    <mergeCell ref="BA39:BA42"/>
    <mergeCell ref="AL7:AL11"/>
    <mergeCell ref="AL12:AL15"/>
    <mergeCell ref="AL16:AL19"/>
    <mergeCell ref="AL20:AL22"/>
    <mergeCell ref="AL23:AL27"/>
    <mergeCell ref="AL29:AL30"/>
    <mergeCell ref="AL32:AL36"/>
    <mergeCell ref="AL37:AL38"/>
    <mergeCell ref="AL39:AL42"/>
    <mergeCell ref="AG7:AG11"/>
    <mergeCell ref="AG12:AG15"/>
    <mergeCell ref="AG16:AG19"/>
    <mergeCell ref="AG20:AG22"/>
    <mergeCell ref="AG23:AG27"/>
    <mergeCell ref="AG29:AG30"/>
    <mergeCell ref="AG32:AG36"/>
    <mergeCell ref="AG37:AG38"/>
    <mergeCell ref="AG39:AG42"/>
    <mergeCell ref="W39:W42"/>
    <mergeCell ref="AB7:AB11"/>
    <mergeCell ref="AB12:AB15"/>
    <mergeCell ref="AB16:AB19"/>
    <mergeCell ref="AB20:AB22"/>
    <mergeCell ref="AB23:AB27"/>
    <mergeCell ref="AB29:AB30"/>
    <mergeCell ref="AB32:AB36"/>
    <mergeCell ref="AB37:AB38"/>
    <mergeCell ref="AB39:AB42"/>
    <mergeCell ref="W7:W11"/>
    <mergeCell ref="W12:W15"/>
    <mergeCell ref="W16:W19"/>
    <mergeCell ref="W20:W22"/>
    <mergeCell ref="W23:W27"/>
    <mergeCell ref="W29:W30"/>
    <mergeCell ref="W32:W36"/>
    <mergeCell ref="W37:W38"/>
    <mergeCell ref="M39:M42"/>
    <mergeCell ref="R7:R11"/>
    <mergeCell ref="R12:R15"/>
    <mergeCell ref="R16:R19"/>
    <mergeCell ref="R20:R22"/>
    <mergeCell ref="R23:R27"/>
    <mergeCell ref="R29:R30"/>
    <mergeCell ref="R32:R36"/>
    <mergeCell ref="R37:R38"/>
    <mergeCell ref="R39:R42"/>
    <mergeCell ref="M29:M30"/>
    <mergeCell ref="M32:M36"/>
    <mergeCell ref="M37:M38"/>
    <mergeCell ref="AX5:BB5"/>
    <mergeCell ref="AX4:BB4"/>
    <mergeCell ref="AX3:BB3"/>
    <mergeCell ref="BC3:BG3"/>
    <mergeCell ref="BC4:BG4"/>
    <mergeCell ref="BC5:BG5"/>
    <mergeCell ref="BH3:BL3"/>
    <mergeCell ref="BH4:BL4"/>
    <mergeCell ref="BH5:BL5"/>
    <mergeCell ref="Y5:AC5"/>
    <mergeCell ref="AD5:AH5"/>
    <mergeCell ref="AI3:AM3"/>
    <mergeCell ref="AI4:AM4"/>
    <mergeCell ref="AI5:AM5"/>
    <mergeCell ref="AN3:AR3"/>
    <mergeCell ref="AN4:AR4"/>
    <mergeCell ref="AN5:AR5"/>
    <mergeCell ref="AD3:AH3"/>
    <mergeCell ref="AD4:AH4"/>
    <mergeCell ref="O3:S3"/>
    <mergeCell ref="O4:S4"/>
    <mergeCell ref="O5:S5"/>
    <mergeCell ref="T3:X3"/>
    <mergeCell ref="T4:X4"/>
    <mergeCell ref="T5:X5"/>
    <mergeCell ref="M23:M27"/>
    <mergeCell ref="M7:M11"/>
    <mergeCell ref="M12:M15"/>
    <mergeCell ref="M16:M19"/>
    <mergeCell ref="M20:M22"/>
    <mergeCell ref="J3:N3"/>
    <mergeCell ref="E2:I2"/>
    <mergeCell ref="B39:B42"/>
    <mergeCell ref="C39:C42"/>
    <mergeCell ref="A2:D2"/>
    <mergeCell ref="I12:I15"/>
    <mergeCell ref="I16:I19"/>
    <mergeCell ref="I20:I22"/>
    <mergeCell ref="I23:I27"/>
    <mergeCell ref="I29:I30"/>
    <mergeCell ref="I32:I36"/>
    <mergeCell ref="I37:I38"/>
    <mergeCell ref="I39:I42"/>
    <mergeCell ref="A12:A42"/>
    <mergeCell ref="C23:C27"/>
    <mergeCell ref="B23:B27"/>
    <mergeCell ref="A7:A11"/>
    <mergeCell ref="B7:B11"/>
    <mergeCell ref="B5:D5"/>
    <mergeCell ref="B3:D3"/>
    <mergeCell ref="B4:D4"/>
    <mergeCell ref="A3:A5"/>
    <mergeCell ref="E5:I5"/>
    <mergeCell ref="E3:I3"/>
    <mergeCell ref="E4:I4"/>
    <mergeCell ref="C7:C11"/>
    <mergeCell ref="C12:C15"/>
    <mergeCell ref="B12:B15"/>
    <mergeCell ref="I7:I11"/>
    <mergeCell ref="C16:C19"/>
    <mergeCell ref="B16:B19"/>
    <mergeCell ref="B20:B22"/>
    <mergeCell ref="H7:H11"/>
    <mergeCell ref="H12:H15"/>
    <mergeCell ref="H16:H19"/>
    <mergeCell ref="H20:H22"/>
    <mergeCell ref="A48:D48"/>
    <mergeCell ref="E48:I48"/>
    <mergeCell ref="B29:B30"/>
    <mergeCell ref="C29:C30"/>
    <mergeCell ref="B32:B36"/>
    <mergeCell ref="C32:C36"/>
    <mergeCell ref="H23:H27"/>
    <mergeCell ref="C20:C22"/>
    <mergeCell ref="C37:C38"/>
    <mergeCell ref="B37:B38"/>
    <mergeCell ref="H29:H30"/>
    <mergeCell ref="H32:H36"/>
    <mergeCell ref="H37:H38"/>
    <mergeCell ref="A46:D46"/>
    <mergeCell ref="A43:D43"/>
    <mergeCell ref="A44:D44"/>
    <mergeCell ref="A45:D45"/>
    <mergeCell ref="A47:D47"/>
    <mergeCell ref="S39:S42"/>
    <mergeCell ref="O48:S48"/>
    <mergeCell ref="N23:N27"/>
    <mergeCell ref="N29:N30"/>
    <mergeCell ref="N32:N36"/>
    <mergeCell ref="N37:N38"/>
    <mergeCell ref="N39:N42"/>
    <mergeCell ref="J2:N2"/>
    <mergeCell ref="N7:N11"/>
    <mergeCell ref="N12:N15"/>
    <mergeCell ref="N16:N19"/>
    <mergeCell ref="N20:N22"/>
    <mergeCell ref="O2:S2"/>
    <mergeCell ref="S7:S11"/>
    <mergeCell ref="S12:S15"/>
    <mergeCell ref="S16:S19"/>
    <mergeCell ref="S20:S22"/>
    <mergeCell ref="S23:S27"/>
    <mergeCell ref="S29:S30"/>
    <mergeCell ref="S32:S36"/>
    <mergeCell ref="S37:S38"/>
    <mergeCell ref="J4:N4"/>
    <mergeCell ref="J48:N48"/>
    <mergeCell ref="J5:N5"/>
    <mergeCell ref="T48:X48"/>
    <mergeCell ref="Y2:AC2"/>
    <mergeCell ref="AC7:AC11"/>
    <mergeCell ref="AC12:AC15"/>
    <mergeCell ref="AC16:AC19"/>
    <mergeCell ref="AC20:AC22"/>
    <mergeCell ref="AC23:AC27"/>
    <mergeCell ref="AC29:AC30"/>
    <mergeCell ref="AC32:AC36"/>
    <mergeCell ref="AC37:AC38"/>
    <mergeCell ref="AC39:AC42"/>
    <mergeCell ref="Y48:AC48"/>
    <mergeCell ref="X23:X27"/>
    <mergeCell ref="X29:X30"/>
    <mergeCell ref="X32:X36"/>
    <mergeCell ref="X37:X38"/>
    <mergeCell ref="X39:X42"/>
    <mergeCell ref="T2:X2"/>
    <mergeCell ref="X7:X11"/>
    <mergeCell ref="X12:X15"/>
    <mergeCell ref="X16:X19"/>
    <mergeCell ref="X20:X22"/>
    <mergeCell ref="Y3:AC3"/>
    <mergeCell ref="Y4:AC4"/>
    <mergeCell ref="AQ37:AQ38"/>
    <mergeCell ref="AQ39:AQ42"/>
    <mergeCell ref="AD48:AH48"/>
    <mergeCell ref="AI2:AM2"/>
    <mergeCell ref="AM7:AM11"/>
    <mergeCell ref="AM12:AM15"/>
    <mergeCell ref="AM16:AM19"/>
    <mergeCell ref="AM20:AM22"/>
    <mergeCell ref="AM23:AM27"/>
    <mergeCell ref="AM29:AM30"/>
    <mergeCell ref="AM32:AM36"/>
    <mergeCell ref="AM37:AM38"/>
    <mergeCell ref="AM39:AM42"/>
    <mergeCell ref="AI48:AM48"/>
    <mergeCell ref="AH23:AH27"/>
    <mergeCell ref="AH29:AH30"/>
    <mergeCell ref="AH32:AH36"/>
    <mergeCell ref="AH37:AH38"/>
    <mergeCell ref="AH39:AH42"/>
    <mergeCell ref="AD2:AH2"/>
    <mergeCell ref="AH7:AH11"/>
    <mergeCell ref="AH12:AH15"/>
    <mergeCell ref="AH16:AH19"/>
    <mergeCell ref="AH20:AH22"/>
    <mergeCell ref="AN2:AR2"/>
    <mergeCell ref="AR7:AR11"/>
    <mergeCell ref="AR12:AR15"/>
    <mergeCell ref="AR16:AR19"/>
    <mergeCell ref="AR20:AR22"/>
    <mergeCell ref="AQ7:AQ11"/>
    <mergeCell ref="AQ12:AQ15"/>
    <mergeCell ref="AQ16:AQ19"/>
    <mergeCell ref="AQ20:AQ22"/>
    <mergeCell ref="AS2:AW2"/>
    <mergeCell ref="AW7:AW11"/>
    <mergeCell ref="AW12:AW15"/>
    <mergeCell ref="AW16:AW19"/>
    <mergeCell ref="AW20:AW22"/>
    <mergeCell ref="AW23:AW27"/>
    <mergeCell ref="AW29:AW30"/>
    <mergeCell ref="AW32:AW36"/>
    <mergeCell ref="AW37:AW38"/>
    <mergeCell ref="AV7:AV11"/>
    <mergeCell ref="AV12:AV15"/>
    <mergeCell ref="AV16:AV19"/>
    <mergeCell ref="AV20:AV22"/>
    <mergeCell ref="AV23:AV27"/>
    <mergeCell ref="AV29:AV30"/>
    <mergeCell ref="AV32:AV36"/>
    <mergeCell ref="AV37:AV38"/>
    <mergeCell ref="AS3:AW3"/>
    <mergeCell ref="AS4:AW4"/>
    <mergeCell ref="AS5:AW5"/>
    <mergeCell ref="BH2:BL2"/>
    <mergeCell ref="BL7:BL11"/>
    <mergeCell ref="BL12:BL15"/>
    <mergeCell ref="BL16:BL19"/>
    <mergeCell ref="BL20:BL22"/>
    <mergeCell ref="AX48:BB48"/>
    <mergeCell ref="BC2:BG2"/>
    <mergeCell ref="BG7:BG11"/>
    <mergeCell ref="BG12:BG15"/>
    <mergeCell ref="BG16:BG19"/>
    <mergeCell ref="BG20:BG22"/>
    <mergeCell ref="BG23:BG27"/>
    <mergeCell ref="BG29:BG30"/>
    <mergeCell ref="BG32:BG36"/>
    <mergeCell ref="BG37:BG38"/>
    <mergeCell ref="BG39:BG42"/>
    <mergeCell ref="BC48:BG48"/>
    <mergeCell ref="BB23:BB27"/>
    <mergeCell ref="BB29:BB30"/>
    <mergeCell ref="BB32:BB36"/>
    <mergeCell ref="BB37:BB38"/>
    <mergeCell ref="BB39:BB42"/>
    <mergeCell ref="AX2:BB2"/>
    <mergeCell ref="BB7:BB11"/>
    <mergeCell ref="BM2:BQ2"/>
    <mergeCell ref="BQ7:BQ11"/>
    <mergeCell ref="BQ12:BQ15"/>
    <mergeCell ref="BQ16:BQ19"/>
    <mergeCell ref="BQ20:BQ22"/>
    <mergeCell ref="BQ23:BQ27"/>
    <mergeCell ref="BQ29:BQ30"/>
    <mergeCell ref="BQ32:BQ36"/>
    <mergeCell ref="BQ37:BQ38"/>
    <mergeCell ref="BM5:BQ5"/>
    <mergeCell ref="BM3:BQ3"/>
    <mergeCell ref="BM4:BQ4"/>
    <mergeCell ref="BP7:BP11"/>
    <mergeCell ref="BP12:BP15"/>
    <mergeCell ref="BP16:BP19"/>
    <mergeCell ref="BP20:BP22"/>
    <mergeCell ref="BP23:BP27"/>
    <mergeCell ref="BP29:BP30"/>
    <mergeCell ref="BP32:BP36"/>
    <mergeCell ref="BP37:BP38"/>
    <mergeCell ref="CA39:CA42"/>
    <mergeCell ref="BW48:CA48"/>
    <mergeCell ref="BV23:BV27"/>
    <mergeCell ref="BV29:BV30"/>
    <mergeCell ref="BV32:BV36"/>
    <mergeCell ref="BV37:BV38"/>
    <mergeCell ref="BV39:BV42"/>
    <mergeCell ref="BR2:BV2"/>
    <mergeCell ref="BV7:BV11"/>
    <mergeCell ref="BV12:BV15"/>
    <mergeCell ref="BV16:BV19"/>
    <mergeCell ref="BV20:BV22"/>
    <mergeCell ref="BR3:BV3"/>
    <mergeCell ref="BR4:BV4"/>
    <mergeCell ref="BR5:BV5"/>
    <mergeCell ref="BW3:CA3"/>
    <mergeCell ref="BW4:CA4"/>
    <mergeCell ref="BW5:CA5"/>
    <mergeCell ref="BZ7:BZ11"/>
    <mergeCell ref="BZ12:BZ15"/>
    <mergeCell ref="BZ16:BZ19"/>
    <mergeCell ref="BZ20:BZ22"/>
    <mergeCell ref="BZ23:BZ27"/>
    <mergeCell ref="BZ29:BZ30"/>
    <mergeCell ref="BW2:CA2"/>
    <mergeCell ref="CA7:CA11"/>
    <mergeCell ref="CA12:CA15"/>
    <mergeCell ref="CA16:CA19"/>
    <mergeCell ref="CA20:CA22"/>
    <mergeCell ref="CA23:CA27"/>
    <mergeCell ref="CA29:CA30"/>
    <mergeCell ref="CA32:CA36"/>
    <mergeCell ref="CA37:CA38"/>
    <mergeCell ref="BZ32:BZ36"/>
    <mergeCell ref="BZ37:BZ38"/>
    <mergeCell ref="BB12:BB15"/>
    <mergeCell ref="BB16:BB19"/>
    <mergeCell ref="BB20:BB22"/>
    <mergeCell ref="AN48:AR48"/>
    <mergeCell ref="AW39:AW42"/>
    <mergeCell ref="AS48:AW48"/>
    <mergeCell ref="AR23:AR27"/>
    <mergeCell ref="H39:H42"/>
    <mergeCell ref="BR48:BV48"/>
    <mergeCell ref="BH48:BL48"/>
    <mergeCell ref="BQ39:BQ42"/>
    <mergeCell ref="BM48:BQ48"/>
    <mergeCell ref="BL23:BL27"/>
    <mergeCell ref="BL29:BL30"/>
    <mergeCell ref="BL32:BL36"/>
    <mergeCell ref="BL37:BL38"/>
    <mergeCell ref="BL39:BL42"/>
    <mergeCell ref="AR29:AR30"/>
    <mergeCell ref="AR32:AR36"/>
    <mergeCell ref="AR37:AR38"/>
    <mergeCell ref="AR39:AR42"/>
    <mergeCell ref="AQ23:AQ27"/>
    <mergeCell ref="AQ29:AQ30"/>
    <mergeCell ref="AQ32:AQ36"/>
  </mergeCells>
  <conditionalFormatting sqref="B3:B5">
    <cfRule type="duplicateValues" dxfId="308" priority="263"/>
  </conditionalFormatting>
  <conditionalFormatting sqref="E10">
    <cfRule type="duplicateValues" dxfId="307" priority="37"/>
  </conditionalFormatting>
  <conditionalFormatting sqref="E12:E14">
    <cfRule type="duplicateValues" dxfId="306" priority="42"/>
  </conditionalFormatting>
  <conditionalFormatting sqref="E15">
    <cfRule type="duplicateValues" dxfId="305" priority="38"/>
  </conditionalFormatting>
  <conditionalFormatting sqref="E48:E1048576 E16:E35 E7:G9 E11:G11 F43:CA45 E37:E45">
    <cfRule type="duplicateValues" dxfId="304" priority="329"/>
  </conditionalFormatting>
  <conditionalFormatting sqref="E46:CA47">
    <cfRule type="duplicateValues" dxfId="303" priority="18"/>
  </conditionalFormatting>
  <conditionalFormatting sqref="F29:H29 H28 F12:H12 F10:G10 F20:H20 F13:G19 F21:G28 F31:H31 F30:G30 F37:H37 F39:H39 F38:G38 F40:G42 H16 F32:G35 E36:G36">
    <cfRule type="duplicateValues" dxfId="302" priority="202"/>
  </conditionalFormatting>
  <conditionalFormatting sqref="H7">
    <cfRule type="duplicateValues" dxfId="301" priority="46"/>
  </conditionalFormatting>
  <conditionalFormatting sqref="H23">
    <cfRule type="duplicateValues" dxfId="300" priority="45"/>
  </conditionalFormatting>
  <conditionalFormatting sqref="H32">
    <cfRule type="duplicateValues" dxfId="299" priority="44"/>
  </conditionalFormatting>
  <conditionalFormatting sqref="J7:J11 J18:J35 K10:L10 J37:J42">
    <cfRule type="duplicateValues" dxfId="298" priority="131"/>
  </conditionalFormatting>
  <conditionalFormatting sqref="J12:J14">
    <cfRule type="duplicateValues" dxfId="297" priority="43"/>
  </conditionalFormatting>
  <conditionalFormatting sqref="J15">
    <cfRule type="duplicateValues" dxfId="296" priority="39"/>
  </conditionalFormatting>
  <conditionalFormatting sqref="J16:J17">
    <cfRule type="duplicateValues" dxfId="295" priority="102"/>
  </conditionalFormatting>
  <conditionalFormatting sqref="J48">
    <cfRule type="duplicateValues" dxfId="294" priority="264"/>
  </conditionalFormatting>
  <conditionalFormatting sqref="J36:L36">
    <cfRule type="duplicateValues" dxfId="293" priority="14"/>
  </conditionalFormatting>
  <conditionalFormatting sqref="K7:L9 K16:L35 K11:L11 K39:K40 K37:L38">
    <cfRule type="duplicateValues" dxfId="292" priority="201"/>
  </conditionalFormatting>
  <conditionalFormatting sqref="K12:M12 K13:L15">
    <cfRule type="duplicateValues" dxfId="291" priority="198"/>
  </conditionalFormatting>
  <conditionalFormatting sqref="L39:L42 K41:K42">
    <cfRule type="duplicateValues" dxfId="290" priority="23"/>
  </conditionalFormatting>
  <conditionalFormatting sqref="M7">
    <cfRule type="duplicateValues" dxfId="289" priority="47"/>
  </conditionalFormatting>
  <conditionalFormatting sqref="M16">
    <cfRule type="duplicateValues" dxfId="288" priority="199"/>
  </conditionalFormatting>
  <conditionalFormatting sqref="M28:M29 M20 M23 M31:M32 M37 M39">
    <cfRule type="duplicateValues" dxfId="287" priority="200"/>
  </conditionalFormatting>
  <conditionalFormatting sqref="O7:O9 O18:O35 O11 O37:O42">
    <cfRule type="duplicateValues" dxfId="286" priority="129"/>
  </conditionalFormatting>
  <conditionalFormatting sqref="O12:O14">
    <cfRule type="duplicateValues" dxfId="285" priority="101"/>
  </conditionalFormatting>
  <conditionalFormatting sqref="O15">
    <cfRule type="duplicateValues" dxfId="284" priority="40"/>
  </conditionalFormatting>
  <conditionalFormatting sqref="O16:O17">
    <cfRule type="duplicateValues" dxfId="283" priority="100"/>
  </conditionalFormatting>
  <conditionalFormatting sqref="O48">
    <cfRule type="duplicateValues" dxfId="282" priority="281"/>
  </conditionalFormatting>
  <conditionalFormatting sqref="O10:Q10">
    <cfRule type="duplicateValues" dxfId="281" priority="36"/>
  </conditionalFormatting>
  <conditionalFormatting sqref="O36:Q36">
    <cfRule type="duplicateValues" dxfId="280" priority="13"/>
  </conditionalFormatting>
  <conditionalFormatting sqref="P7:Q9 P16:Q35 P11:Q11 P37:Q42">
    <cfRule type="duplicateValues" dxfId="279" priority="197"/>
  </conditionalFormatting>
  <conditionalFormatting sqref="P12:R12 P13:Q15">
    <cfRule type="duplicateValues" dxfId="278" priority="194"/>
  </conditionalFormatting>
  <conditionalFormatting sqref="R7">
    <cfRule type="duplicateValues" dxfId="277" priority="49"/>
  </conditionalFormatting>
  <conditionalFormatting sqref="R16">
    <cfRule type="duplicateValues" dxfId="276" priority="195"/>
  </conditionalFormatting>
  <conditionalFormatting sqref="R28:R29 R20 R23 R31:R32 R37 R39">
    <cfRule type="duplicateValues" dxfId="275" priority="196"/>
  </conditionalFormatting>
  <conditionalFormatting sqref="T48">
    <cfRule type="duplicateValues" dxfId="274" priority="280"/>
  </conditionalFormatting>
  <conditionalFormatting sqref="T10:V10">
    <cfRule type="duplicateValues" dxfId="273" priority="35"/>
  </conditionalFormatting>
  <conditionalFormatting sqref="T36:V36">
    <cfRule type="duplicateValues" dxfId="272" priority="12"/>
  </conditionalFormatting>
  <conditionalFormatting sqref="U7:V9 U16:V35 U11:V11 U37:V42">
    <cfRule type="duplicateValues" dxfId="271" priority="193"/>
  </conditionalFormatting>
  <conditionalFormatting sqref="U12:V15 T7:T9 T11:T35 T37:T42">
    <cfRule type="duplicateValues" dxfId="270" priority="127"/>
  </conditionalFormatting>
  <conditionalFormatting sqref="W7">
    <cfRule type="duplicateValues" dxfId="269" priority="48"/>
  </conditionalFormatting>
  <conditionalFormatting sqref="W12">
    <cfRule type="duplicateValues" dxfId="268" priority="190"/>
  </conditionalFormatting>
  <conditionalFormatting sqref="W16">
    <cfRule type="duplicateValues" dxfId="267" priority="191"/>
  </conditionalFormatting>
  <conditionalFormatting sqref="W28:W29 W20 W23 W31:W32 W37 W39">
    <cfRule type="duplicateValues" dxfId="266" priority="192"/>
  </conditionalFormatting>
  <conditionalFormatting sqref="Y7:Y9 Y18:Y35 Y11 Y37:Y42">
    <cfRule type="duplicateValues" dxfId="265" priority="125"/>
  </conditionalFormatting>
  <conditionalFormatting sqref="Y12:Y14">
    <cfRule type="duplicateValues" dxfId="264" priority="99"/>
  </conditionalFormatting>
  <conditionalFormatting sqref="Y15:Y17">
    <cfRule type="duplicateValues" dxfId="263" priority="98"/>
  </conditionalFormatting>
  <conditionalFormatting sqref="Y48">
    <cfRule type="duplicateValues" dxfId="262" priority="279"/>
  </conditionalFormatting>
  <conditionalFormatting sqref="Y10:AA10">
    <cfRule type="duplicateValues" dxfId="261" priority="34"/>
  </conditionalFormatting>
  <conditionalFormatting sqref="Y36:AA36">
    <cfRule type="duplicateValues" dxfId="260" priority="11"/>
  </conditionalFormatting>
  <conditionalFormatting sqref="Z7:AA9 Z16:AA35 Z11:AA11 Z37:AA42">
    <cfRule type="duplicateValues" dxfId="259" priority="189"/>
  </conditionalFormatting>
  <conditionalFormatting sqref="AA12:AA15">
    <cfRule type="duplicateValues" dxfId="258" priority="185"/>
  </conditionalFormatting>
  <conditionalFormatting sqref="AB7">
    <cfRule type="duplicateValues" dxfId="257" priority="50"/>
  </conditionalFormatting>
  <conditionalFormatting sqref="AB12 Z12:Z15">
    <cfRule type="duplicateValues" dxfId="256" priority="186"/>
  </conditionalFormatting>
  <conditionalFormatting sqref="AB16">
    <cfRule type="duplicateValues" dxfId="255" priority="187"/>
  </conditionalFormatting>
  <conditionalFormatting sqref="AB28:AB29 AB20 AB23 AB31:AB32 AB37 AB39">
    <cfRule type="duplicateValues" dxfId="254" priority="188"/>
  </conditionalFormatting>
  <conditionalFormatting sqref="AD7:AD9 AD16:AD35 AD11 AD37:AD42">
    <cfRule type="duplicateValues" dxfId="253" priority="123"/>
  </conditionalFormatting>
  <conditionalFormatting sqref="AD12:AD15">
    <cfRule type="duplicateValues" dxfId="252" priority="122"/>
  </conditionalFormatting>
  <conditionalFormatting sqref="AD48 AE7:AE9 AE11 AE16:AE35 AE37:AE42">
    <cfRule type="duplicateValues" dxfId="251" priority="278"/>
  </conditionalFormatting>
  <conditionalFormatting sqref="AD10:AE10">
    <cfRule type="duplicateValues" dxfId="250" priority="33"/>
  </conditionalFormatting>
  <conditionalFormatting sqref="AD36:AF36">
    <cfRule type="duplicateValues" dxfId="249" priority="10"/>
  </conditionalFormatting>
  <conditionalFormatting sqref="AE12:AE15 AG12">
    <cfRule type="duplicateValues" dxfId="248" priority="212"/>
  </conditionalFormatting>
  <conditionalFormatting sqref="AF7:AF9 AF11 AF16:AF35 AF37:AF42">
    <cfRule type="duplicateValues" dxfId="247" priority="17"/>
  </conditionalFormatting>
  <conditionalFormatting sqref="AF10">
    <cfRule type="duplicateValues" dxfId="246" priority="15"/>
  </conditionalFormatting>
  <conditionalFormatting sqref="AF12:AF15">
    <cfRule type="duplicateValues" dxfId="245" priority="16"/>
  </conditionalFormatting>
  <conditionalFormatting sqref="AG7 AG28:AG29 AG20 AG23 AG31:AG32 AG37 AG39">
    <cfRule type="duplicateValues" dxfId="244" priority="232"/>
  </conditionalFormatting>
  <conditionalFormatting sqref="AG16">
    <cfRule type="duplicateValues" dxfId="243" priority="230"/>
  </conditionalFormatting>
  <conditionalFormatting sqref="AI7:AI9 AI16:AI35 AI11 AI37:AJ42">
    <cfRule type="duplicateValues" dxfId="242" priority="121"/>
  </conditionalFormatting>
  <conditionalFormatting sqref="AI12:AI15">
    <cfRule type="duplicateValues" dxfId="241" priority="120"/>
  </conditionalFormatting>
  <conditionalFormatting sqref="AI48">
    <cfRule type="duplicateValues" dxfId="240" priority="277"/>
  </conditionalFormatting>
  <conditionalFormatting sqref="AI10:AK10">
    <cfRule type="duplicateValues" dxfId="239" priority="32"/>
  </conditionalFormatting>
  <conditionalFormatting sqref="AI36:AK36">
    <cfRule type="duplicateValues" dxfId="238" priority="9"/>
  </conditionalFormatting>
  <conditionalFormatting sqref="AJ7:AK9 AJ16:AK35 AJ11:AK11 AK37:AK42">
    <cfRule type="duplicateValues" dxfId="237" priority="184"/>
  </conditionalFormatting>
  <conditionalFormatting sqref="AJ12:AL12 AJ13:AK15">
    <cfRule type="duplicateValues" dxfId="236" priority="181"/>
  </conditionalFormatting>
  <conditionalFormatting sqref="AL7 AL28:AL29 AL20 AL23 AL31:AL32 AL37 AL39">
    <cfRule type="duplicateValues" dxfId="235" priority="183"/>
  </conditionalFormatting>
  <conditionalFormatting sqref="AL16">
    <cfRule type="duplicateValues" dxfId="234" priority="182"/>
  </conditionalFormatting>
  <conditionalFormatting sqref="AN7:AN9 AN16:AN35 AN11 AO31:AQ31 AN37:AN42">
    <cfRule type="duplicateValues" dxfId="233" priority="119"/>
  </conditionalFormatting>
  <conditionalFormatting sqref="AN12:AN15">
    <cfRule type="duplicateValues" dxfId="232" priority="118"/>
  </conditionalFormatting>
  <conditionalFormatting sqref="AN48">
    <cfRule type="duplicateValues" dxfId="231" priority="276"/>
  </conditionalFormatting>
  <conditionalFormatting sqref="AN10:AP10">
    <cfRule type="duplicateValues" dxfId="230" priority="31"/>
  </conditionalFormatting>
  <conditionalFormatting sqref="AN36:AP36">
    <cfRule type="duplicateValues" dxfId="229" priority="8"/>
  </conditionalFormatting>
  <conditionalFormatting sqref="AO12:AO15 AQ12">
    <cfRule type="duplicateValues" dxfId="228" priority="177"/>
  </conditionalFormatting>
  <conditionalFormatting sqref="AO7:AP9 AO16:AP30 AO11:AP11 AO32:AP35 AO37:AP42">
    <cfRule type="duplicateValues" dxfId="227" priority="180"/>
  </conditionalFormatting>
  <conditionalFormatting sqref="AP12:AP15">
    <cfRule type="duplicateValues" dxfId="226" priority="176"/>
  </conditionalFormatting>
  <conditionalFormatting sqref="AQ7 AQ28:AQ29 AQ20 AQ23 AQ32 AQ37 AQ39">
    <cfRule type="duplicateValues" dxfId="225" priority="179"/>
  </conditionalFormatting>
  <conditionalFormatting sqref="AQ16">
    <cfRule type="duplicateValues" dxfId="224" priority="178"/>
  </conditionalFormatting>
  <conditionalFormatting sqref="AS7:AS11 AS16:AS35 AS37:AS42">
    <cfRule type="duplicateValues" dxfId="223" priority="117"/>
  </conditionalFormatting>
  <conditionalFormatting sqref="AS12:AS15">
    <cfRule type="duplicateValues" dxfId="222" priority="116"/>
  </conditionalFormatting>
  <conditionalFormatting sqref="AS48">
    <cfRule type="duplicateValues" dxfId="221" priority="275"/>
  </conditionalFormatting>
  <conditionalFormatting sqref="AS36:AU36">
    <cfRule type="duplicateValues" dxfId="220" priority="7"/>
  </conditionalFormatting>
  <conditionalFormatting sqref="AT12:AT15 AV12">
    <cfRule type="duplicateValues" dxfId="219" priority="172"/>
  </conditionalFormatting>
  <conditionalFormatting sqref="AT37:AT38">
    <cfRule type="duplicateValues" dxfId="218" priority="20"/>
  </conditionalFormatting>
  <conditionalFormatting sqref="AT39:AT42">
    <cfRule type="duplicateValues" dxfId="217" priority="19"/>
  </conditionalFormatting>
  <conditionalFormatting sqref="AT7:AU11 AT16:AU35 AU37:AU42">
    <cfRule type="duplicateValues" dxfId="216" priority="175"/>
  </conditionalFormatting>
  <conditionalFormatting sqref="AU12:AU15">
    <cfRule type="duplicateValues" dxfId="215" priority="171"/>
  </conditionalFormatting>
  <conditionalFormatting sqref="AV7 AV28:AV29 AV20 AV23 AV31:AV32 AV37 AV39">
    <cfRule type="duplicateValues" dxfId="214" priority="174"/>
  </conditionalFormatting>
  <conditionalFormatting sqref="AV16">
    <cfRule type="duplicateValues" dxfId="213" priority="173"/>
  </conditionalFormatting>
  <conditionalFormatting sqref="AX7:AX9 AX16:AX35 AX11 AX37:AX42">
    <cfRule type="duplicateValues" dxfId="212" priority="115"/>
  </conditionalFormatting>
  <conditionalFormatting sqref="AX12:AX15">
    <cfRule type="duplicateValues" dxfId="211" priority="114"/>
  </conditionalFormatting>
  <conditionalFormatting sqref="AX48">
    <cfRule type="duplicateValues" dxfId="210" priority="274"/>
  </conditionalFormatting>
  <conditionalFormatting sqref="AX10:AZ10">
    <cfRule type="duplicateValues" dxfId="209" priority="30"/>
  </conditionalFormatting>
  <conditionalFormatting sqref="AX36:AZ36">
    <cfRule type="duplicateValues" dxfId="208" priority="6"/>
  </conditionalFormatting>
  <conditionalFormatting sqref="AY7:AZ9 AY16:AZ35 AY11:AZ11 AY37:AZ42">
    <cfRule type="duplicateValues" dxfId="207" priority="170"/>
  </conditionalFormatting>
  <conditionalFormatting sqref="AY12:BA12 AY13:AZ15">
    <cfRule type="duplicateValues" dxfId="206" priority="167"/>
  </conditionalFormatting>
  <conditionalFormatting sqref="BA7 BA28:BA29 BA20 BA23 BA31:BA32 BA37 BA39">
    <cfRule type="duplicateValues" dxfId="205" priority="169"/>
  </conditionalFormatting>
  <conditionalFormatting sqref="BA16">
    <cfRule type="duplicateValues" dxfId="204" priority="168"/>
  </conditionalFormatting>
  <conditionalFormatting sqref="BC7:BC9 BC16:BC19 BC11">
    <cfRule type="duplicateValues" dxfId="203" priority="113"/>
  </conditionalFormatting>
  <conditionalFormatting sqref="BC12:BC15">
    <cfRule type="duplicateValues" dxfId="202" priority="112"/>
  </conditionalFormatting>
  <conditionalFormatting sqref="BC20">
    <cfRule type="duplicateValues" dxfId="201" priority="97"/>
  </conditionalFormatting>
  <conditionalFormatting sqref="BC21 BC26:BC29">
    <cfRule type="duplicateValues" dxfId="200" priority="95"/>
  </conditionalFormatting>
  <conditionalFormatting sqref="BC22">
    <cfRule type="duplicateValues" dxfId="199" priority="89"/>
  </conditionalFormatting>
  <conditionalFormatting sqref="BC23">
    <cfRule type="duplicateValues" dxfId="198" priority="92"/>
  </conditionalFormatting>
  <conditionalFormatting sqref="BC24">
    <cfRule type="duplicateValues" dxfId="197" priority="91"/>
  </conditionalFormatting>
  <conditionalFormatting sqref="BC25">
    <cfRule type="duplicateValues" dxfId="196" priority="90"/>
  </conditionalFormatting>
  <conditionalFormatting sqref="BC30:BC31">
    <cfRule type="duplicateValues" dxfId="195" priority="88"/>
  </conditionalFormatting>
  <conditionalFormatting sqref="BC32:BC33">
    <cfRule type="duplicateValues" dxfId="194" priority="87"/>
  </conditionalFormatting>
  <conditionalFormatting sqref="BC34:BC35">
    <cfRule type="duplicateValues" dxfId="193" priority="86"/>
  </conditionalFormatting>
  <conditionalFormatting sqref="BC37">
    <cfRule type="duplicateValues" dxfId="192" priority="85"/>
  </conditionalFormatting>
  <conditionalFormatting sqref="BC38">
    <cfRule type="duplicateValues" dxfId="191" priority="84"/>
  </conditionalFormatting>
  <conditionalFormatting sqref="BC39:BC40">
    <cfRule type="duplicateValues" dxfId="190" priority="83"/>
  </conditionalFormatting>
  <conditionalFormatting sqref="BC41:BC42">
    <cfRule type="duplicateValues" dxfId="189" priority="82"/>
  </conditionalFormatting>
  <conditionalFormatting sqref="BC48">
    <cfRule type="duplicateValues" dxfId="188" priority="273"/>
  </conditionalFormatting>
  <conditionalFormatting sqref="BC10:BE10">
    <cfRule type="duplicateValues" dxfId="187" priority="29"/>
  </conditionalFormatting>
  <conditionalFormatting sqref="BC36:BE36">
    <cfRule type="duplicateValues" dxfId="186" priority="5"/>
  </conditionalFormatting>
  <conditionalFormatting sqref="BD29:BD30">
    <cfRule type="duplicateValues" dxfId="185" priority="162"/>
  </conditionalFormatting>
  <conditionalFormatting sqref="BD7:BE9 BD16:BE35 BD11:BE11 BD37:BE42">
    <cfRule type="duplicateValues" dxfId="184" priority="166"/>
  </conditionalFormatting>
  <conditionalFormatting sqref="BD12:BF12 BD13:BE15">
    <cfRule type="duplicateValues" dxfId="183" priority="164"/>
  </conditionalFormatting>
  <conditionalFormatting sqref="BE29:BE30">
    <cfRule type="duplicateValues" dxfId="182" priority="163"/>
  </conditionalFormatting>
  <conditionalFormatting sqref="BF28:BF29 BF20 BF23 BF31:BF32 BF37 BF39 BF16 BF7">
    <cfRule type="duplicateValues" dxfId="181" priority="165"/>
  </conditionalFormatting>
  <conditionalFormatting sqref="BH7:BH9 BH16:BH35 BH11 BH37:BH42">
    <cfRule type="duplicateValues" dxfId="180" priority="111"/>
  </conditionalFormatting>
  <conditionalFormatting sqref="BH12:BH15">
    <cfRule type="duplicateValues" dxfId="179" priority="110"/>
  </conditionalFormatting>
  <conditionalFormatting sqref="BH48">
    <cfRule type="duplicateValues" dxfId="178" priority="272"/>
  </conditionalFormatting>
  <conditionalFormatting sqref="BH10:BJ10">
    <cfRule type="duplicateValues" dxfId="177" priority="28"/>
  </conditionalFormatting>
  <conditionalFormatting sqref="BH36:BJ36">
    <cfRule type="duplicateValues" dxfId="176" priority="4"/>
  </conditionalFormatting>
  <conditionalFormatting sqref="BI16:BI17">
    <cfRule type="duplicateValues" dxfId="175" priority="62"/>
  </conditionalFormatting>
  <conditionalFormatting sqref="BI23:BI24">
    <cfRule type="duplicateValues" dxfId="174" priority="61"/>
  </conditionalFormatting>
  <conditionalFormatting sqref="BI29:BI30">
    <cfRule type="duplicateValues" dxfId="173" priority="60"/>
  </conditionalFormatting>
  <conditionalFormatting sqref="BI7:BJ9 BI18:BJ22 BJ16:BJ17 BI25:BJ28 BJ23:BJ24 BI31:BJ35 BJ29:BJ30 BI11:BJ11 BI37:BJ42">
    <cfRule type="duplicateValues" dxfId="172" priority="161"/>
  </conditionalFormatting>
  <conditionalFormatting sqref="BI12:BK12 BI13:BJ15">
    <cfRule type="duplicateValues" dxfId="171" priority="159"/>
  </conditionalFormatting>
  <conditionalFormatting sqref="BK7 BK28:BK29 BK20 BK23 BK31:BK32 BK37 BK39 BK16">
    <cfRule type="duplicateValues" dxfId="170" priority="160"/>
  </conditionalFormatting>
  <conditionalFormatting sqref="BM7:BM9 BM16:BM18 BM11">
    <cfRule type="duplicateValues" dxfId="169" priority="109"/>
  </conditionalFormatting>
  <conditionalFormatting sqref="BM12:BM15">
    <cfRule type="duplicateValues" dxfId="168" priority="108"/>
  </conditionalFormatting>
  <conditionalFormatting sqref="BM19 BM25:BM26">
    <cfRule type="duplicateValues" dxfId="167" priority="81"/>
  </conditionalFormatting>
  <conditionalFormatting sqref="BM20:BM21">
    <cfRule type="duplicateValues" dxfId="166" priority="77"/>
  </conditionalFormatting>
  <conditionalFormatting sqref="BM22:BM24">
    <cfRule type="duplicateValues" dxfId="165" priority="57"/>
  </conditionalFormatting>
  <conditionalFormatting sqref="BM27:BM29">
    <cfRule type="duplicateValues" dxfId="164" priority="56"/>
  </conditionalFormatting>
  <conditionalFormatting sqref="BM30:BM32">
    <cfRule type="duplicateValues" dxfId="163" priority="55"/>
  </conditionalFormatting>
  <conditionalFormatting sqref="BM33:BM34">
    <cfRule type="duplicateValues" dxfId="162" priority="73"/>
  </conditionalFormatting>
  <conditionalFormatting sqref="BM35 BM37">
    <cfRule type="duplicateValues" dxfId="161" priority="54"/>
  </conditionalFormatting>
  <conditionalFormatting sqref="BM38:BM40">
    <cfRule type="duplicateValues" dxfId="160" priority="53"/>
  </conditionalFormatting>
  <conditionalFormatting sqref="BM41:BM42">
    <cfRule type="duplicateValues" dxfId="159" priority="69"/>
  </conditionalFormatting>
  <conditionalFormatting sqref="BM48">
    <cfRule type="duplicateValues" dxfId="158" priority="271"/>
  </conditionalFormatting>
  <conditionalFormatting sqref="BM10:BO10">
    <cfRule type="duplicateValues" dxfId="157" priority="27"/>
  </conditionalFormatting>
  <conditionalFormatting sqref="BM36:BO36">
    <cfRule type="duplicateValues" dxfId="156" priority="3"/>
  </conditionalFormatting>
  <conditionalFormatting sqref="BN7:BO9 BN16:BO35 BN11:BO11 BN37:BO42">
    <cfRule type="duplicateValues" dxfId="155" priority="158"/>
  </conditionalFormatting>
  <conditionalFormatting sqref="BN12:BP12 BN13:BO15">
    <cfRule type="duplicateValues" dxfId="154" priority="156"/>
  </conditionalFormatting>
  <conditionalFormatting sqref="BP7 BP28:BP29 BP20 BP23 BP31:BP32 BP37 BP39 BP16">
    <cfRule type="duplicateValues" dxfId="153" priority="157"/>
  </conditionalFormatting>
  <conditionalFormatting sqref="BR7:BR11 BR16:BR35 BS28:BU28 BR37:BR42">
    <cfRule type="duplicateValues" dxfId="152" priority="107"/>
  </conditionalFormatting>
  <conditionalFormatting sqref="BR12:BR15">
    <cfRule type="duplicateValues" dxfId="151" priority="106"/>
  </conditionalFormatting>
  <conditionalFormatting sqref="BR48">
    <cfRule type="duplicateValues" dxfId="150" priority="270"/>
  </conditionalFormatting>
  <conditionalFormatting sqref="BR36:BT36">
    <cfRule type="duplicateValues" dxfId="149" priority="2"/>
  </conditionalFormatting>
  <conditionalFormatting sqref="BS12:BS15 BU12">
    <cfRule type="duplicateValues" dxfId="148" priority="153"/>
  </conditionalFormatting>
  <conditionalFormatting sqref="BS7:BT11 BS16:BT27 BS29:BT35 BS37:BT42">
    <cfRule type="duplicateValues" dxfId="147" priority="155"/>
  </conditionalFormatting>
  <conditionalFormatting sqref="BT12:BT15">
    <cfRule type="duplicateValues" dxfId="146" priority="152"/>
  </conditionalFormatting>
  <conditionalFormatting sqref="BU7 BU29 BU20 BU23 BU31:BU32 BU37 BU39 BU16">
    <cfRule type="duplicateValues" dxfId="145" priority="154"/>
  </conditionalFormatting>
  <conditionalFormatting sqref="BW7:BW11 BW16:BW18 BW28:BW35 BX8:BY11 BW37:BW42">
    <cfRule type="duplicateValues" dxfId="144" priority="105"/>
  </conditionalFormatting>
  <conditionalFormatting sqref="BW12:BW15">
    <cfRule type="duplicateValues" dxfId="143" priority="104"/>
  </conditionalFormatting>
  <conditionalFormatting sqref="BW19:BW21">
    <cfRule type="duplicateValues" dxfId="142" priority="66"/>
  </conditionalFormatting>
  <conditionalFormatting sqref="BW22:BW24">
    <cfRule type="duplicateValues" dxfId="141" priority="65"/>
  </conditionalFormatting>
  <conditionalFormatting sqref="BW25:BW27">
    <cfRule type="duplicateValues" dxfId="140" priority="64"/>
  </conditionalFormatting>
  <conditionalFormatting sqref="BW48">
    <cfRule type="duplicateValues" dxfId="139" priority="269"/>
  </conditionalFormatting>
  <conditionalFormatting sqref="BW36:BY36">
    <cfRule type="duplicateValues" dxfId="138" priority="1"/>
  </conditionalFormatting>
  <conditionalFormatting sqref="BX7">
    <cfRule type="duplicateValues" dxfId="137" priority="52"/>
  </conditionalFormatting>
  <conditionalFormatting sqref="BX12:BX15 BZ12">
    <cfRule type="duplicateValues" dxfId="136" priority="149"/>
  </conditionalFormatting>
  <conditionalFormatting sqref="BX16:BY35 BX37:BY42">
    <cfRule type="duplicateValues" dxfId="135" priority="151"/>
  </conditionalFormatting>
  <conditionalFormatting sqref="BY7">
    <cfRule type="duplicateValues" dxfId="134" priority="51"/>
  </conditionalFormatting>
  <conditionalFormatting sqref="BY12:BY15">
    <cfRule type="duplicateValues" dxfId="133" priority="148"/>
  </conditionalFormatting>
  <conditionalFormatting sqref="BZ7 BZ28:BZ29 BZ20 BZ23 BZ31:BZ32 BZ37 BZ39 BZ16">
    <cfRule type="duplicateValues" dxfId="132" priority="150"/>
  </conditionalFormatting>
  <pageMargins left="0.7" right="0.7" top="0.75" bottom="0.75" header="0.3" footer="0.3"/>
  <pageSetup paperSize="9" orientation="portrait" r:id="rId1"/>
  <ignoredErrors>
    <ignoredError sqref="CC44:CC45" formula="1"/>
  </ignoredErrors>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100-000000000000}">
          <x14:formula1>
            <xm:f>CATEGORIAS!$C$1:$C$3</xm:f>
          </x14:formula1>
          <xm:sqref>BI29:BI30 AG12 BC37:BC42 AX37:AX42 U10:V10 BR37:BR42 AI37:AJ42 AN37:AN42 AS37:AT42 K10:L10 BR7:BR11 P10:Q10 Z10:AA10 Y37:Y42 AJ10:AK10 AS7:AS11 AO10:AP10 AY10:AZ10 BD10:BE10 BI10:BJ10 BM37:BM42 H12:H15 F7:G9 U12:V15 E37:E42 BI16:BI17 BI23:BI24 BH37:BH42 BW7:BY11 F11:G11 AO31:AQ31 J37:J42 O37:O42 T37:T42 AD7:AD11 BS28:BU28 AI7:AI11 AN7:AN11 AX7:AX11 BC7:BC11 BH7:BH11 BM7:BM11 BN10:BO10 AD37:AE42 L39:L40 K41:L42 E7:E35 J7:J35 O7:O35 T7:T35 Y7:Y35 AE7:AE35 AD16:AD35 AI16:AI35 AN16:AN35 AS16:AS35 AX16:AX35 BC16:BC35 BH16:BH35 BM16:BM35 BR16:BR35 BW16:BW35 BW37:BW42</xm:sqref>
        </x14:dataValidation>
        <x14:dataValidation type="list" allowBlank="1" showInputMessage="1" showErrorMessage="1" xr:uid="{00000000-0002-0000-0100-000001000000}">
          <x14:formula1>
            <xm:f>CATEGORIAS!$E$1:$E$3</xm:f>
          </x14:formula1>
          <xm:sqref>AG7:AG11 AG16:AG42 AB7:AB11 R7:R11 W7:W11 H32:H36 H7:H11 H23:H27</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XEO52"/>
  <sheetViews>
    <sheetView zoomScale="51" zoomScaleNormal="51" workbookViewId="0">
      <pane xSplit="4" ySplit="5" topLeftCell="E12" activePane="bottomRight" state="frozen"/>
      <selection pane="topRight" activeCell="E1" sqref="E1"/>
      <selection pane="bottomLeft" activeCell="A5" sqref="A5"/>
      <selection pane="bottomRight" activeCell="A12" sqref="A12:A42"/>
    </sheetView>
  </sheetViews>
  <sheetFormatPr baseColWidth="10" defaultColWidth="11.42578125" defaultRowHeight="15" x14ac:dyDescent="0.25"/>
  <cols>
    <col min="1" max="1" width="22.5703125" customWidth="1"/>
    <col min="2" max="2" width="38.42578125" customWidth="1"/>
    <col min="3" max="3" width="10.28515625" bestFit="1" customWidth="1"/>
    <col min="4" max="4" width="77.7109375" customWidth="1"/>
    <col min="5" max="5" width="9.7109375" customWidth="1"/>
    <col min="6" max="6" width="11.28515625" customWidth="1"/>
    <col min="7" max="7" width="10.140625" customWidth="1"/>
    <col min="8" max="8" width="14.5703125" customWidth="1"/>
    <col min="9" max="9" width="85.140625" style="33" customWidth="1"/>
    <col min="10" max="10" width="11.7109375" customWidth="1"/>
    <col min="11" max="11" width="11.5703125" customWidth="1"/>
    <col min="12" max="12" width="12.28515625" customWidth="1"/>
    <col min="13" max="13" width="13.42578125" customWidth="1"/>
    <col min="14" max="14" width="90" customWidth="1"/>
    <col min="15" max="15" width="10.140625" customWidth="1"/>
    <col min="16" max="16" width="9.85546875" customWidth="1"/>
    <col min="17" max="17" width="10.140625" customWidth="1"/>
    <col min="18" max="18" width="13.28515625" customWidth="1"/>
    <col min="19" max="19" width="84.7109375" customWidth="1"/>
    <col min="20" max="20" width="11.140625" customWidth="1"/>
    <col min="22" max="22" width="10.5703125" customWidth="1"/>
    <col min="23" max="23" width="12.7109375" customWidth="1"/>
    <col min="24" max="24" width="75.5703125" customWidth="1"/>
    <col min="25" max="25" width="10.140625" customWidth="1"/>
    <col min="26" max="26" width="9.7109375" customWidth="1"/>
    <col min="27" max="27" width="10.5703125" customWidth="1"/>
    <col min="28" max="28" width="14" customWidth="1"/>
    <col min="29" max="29" width="68.85546875" customWidth="1"/>
    <col min="30" max="30" width="9.7109375" customWidth="1"/>
    <col min="31" max="31" width="10" customWidth="1"/>
    <col min="32" max="32" width="11.28515625" customWidth="1"/>
    <col min="33" max="33" width="13" customWidth="1"/>
    <col min="34" max="34" width="66.28515625" customWidth="1"/>
    <col min="35" max="35" width="9.85546875" customWidth="1"/>
    <col min="36" max="36" width="11.7109375" customWidth="1"/>
    <col min="37" max="37" width="12.7109375" customWidth="1"/>
    <col min="38" max="38" width="12.140625" customWidth="1"/>
    <col min="39" max="39" width="81.42578125" customWidth="1"/>
    <col min="40" max="40" width="12.140625" customWidth="1"/>
    <col min="41" max="41" width="12.42578125" customWidth="1"/>
    <col min="42" max="42" width="12.85546875" customWidth="1"/>
    <col min="43" max="43" width="13.85546875" customWidth="1"/>
    <col min="44" max="44" width="84.7109375" customWidth="1"/>
    <col min="45" max="45" width="13" customWidth="1"/>
    <col min="46" max="46" width="12.42578125" customWidth="1"/>
    <col min="47" max="47" width="12.28515625" customWidth="1"/>
    <col min="48" max="48" width="13.28515625" customWidth="1"/>
    <col min="49" max="49" width="70" customWidth="1"/>
    <col min="50" max="50" width="12.7109375" customWidth="1"/>
    <col min="51" max="51" width="12.140625" customWidth="1"/>
    <col min="52" max="52" width="14.42578125" customWidth="1"/>
    <col min="53" max="53" width="12.5703125" customWidth="1"/>
    <col min="54" max="54" width="65.7109375" customWidth="1"/>
    <col min="55" max="55" width="12" customWidth="1"/>
    <col min="56" max="56" width="12.85546875" customWidth="1"/>
    <col min="57" max="57" width="12" customWidth="1"/>
    <col min="58" max="58" width="12.5703125" customWidth="1"/>
    <col min="59" max="59" width="85.85546875" customWidth="1"/>
    <col min="60" max="60" width="11.28515625" customWidth="1"/>
    <col min="61" max="61" width="11.5703125" customWidth="1"/>
    <col min="62" max="62" width="12.28515625" customWidth="1"/>
    <col min="63" max="63" width="13.28515625" customWidth="1"/>
    <col min="64" max="64" width="155.7109375" customWidth="1"/>
    <col min="65" max="65" width="14.140625" customWidth="1"/>
    <col min="66" max="66" width="12.85546875" customWidth="1"/>
    <col min="67" max="67" width="13.28515625" customWidth="1"/>
    <col min="68" max="68" width="13.85546875" customWidth="1"/>
    <col min="69" max="69" width="73.85546875" customWidth="1"/>
    <col min="71" max="71" width="13" customWidth="1"/>
    <col min="73" max="73" width="14.140625" customWidth="1"/>
    <col min="74" max="74" width="69.140625" customWidth="1"/>
    <col min="75" max="75" width="13.5703125" customWidth="1"/>
    <col min="76" max="76" width="13.28515625" customWidth="1"/>
    <col min="77" max="77" width="13.42578125" customWidth="1"/>
    <col min="78" max="78" width="14" customWidth="1"/>
    <col min="79" max="79" width="62.7109375" customWidth="1"/>
    <col min="81" max="81" width="15.28515625" customWidth="1"/>
    <col min="83" max="83" width="19.5703125" customWidth="1"/>
    <col min="84" max="84" width="28.5703125" customWidth="1"/>
    <col min="85" max="85" width="16.5703125" customWidth="1"/>
    <col min="86" max="86" width="20.140625" customWidth="1"/>
  </cols>
  <sheetData>
    <row r="1" spans="1:86 16369:16369" ht="32.25" thickBot="1" x14ac:dyDescent="0.3">
      <c r="A1" s="490" t="s">
        <v>812</v>
      </c>
      <c r="B1" s="488"/>
      <c r="C1" s="488"/>
      <c r="D1" s="488"/>
      <c r="E1" s="488"/>
      <c r="F1" s="488"/>
      <c r="G1" s="488"/>
      <c r="H1" s="488"/>
      <c r="I1" s="488"/>
      <c r="J1" s="488"/>
      <c r="K1" s="488"/>
      <c r="L1" s="488"/>
      <c r="M1" s="488"/>
      <c r="N1" s="488"/>
      <c r="O1" s="488"/>
      <c r="P1" s="488"/>
      <c r="Q1" s="488"/>
      <c r="R1" s="488"/>
      <c r="S1" s="488"/>
      <c r="T1" s="488"/>
      <c r="U1" s="488"/>
      <c r="V1" s="488"/>
      <c r="W1" s="488"/>
      <c r="X1" s="488"/>
      <c r="Y1" s="488"/>
      <c r="Z1" s="488"/>
      <c r="AA1" s="488"/>
      <c r="AB1" s="488"/>
      <c r="AC1" s="488"/>
      <c r="AD1" s="488"/>
      <c r="AE1" s="488"/>
      <c r="AF1" s="488"/>
      <c r="AG1" s="488"/>
      <c r="AH1" s="488"/>
      <c r="AI1" s="488"/>
      <c r="AJ1" s="488"/>
      <c r="AK1" s="488"/>
      <c r="AL1" s="488"/>
      <c r="AM1" s="488"/>
      <c r="AN1" s="488"/>
      <c r="AO1" s="488"/>
      <c r="AP1" s="488"/>
      <c r="AQ1" s="488"/>
      <c r="AR1" s="488"/>
      <c r="AS1" s="488"/>
      <c r="AT1" s="488"/>
      <c r="AU1" s="488"/>
      <c r="AV1" s="488"/>
      <c r="AW1" s="488"/>
      <c r="AX1" s="488"/>
      <c r="AY1" s="488"/>
      <c r="AZ1" s="488"/>
      <c r="BA1" s="488"/>
      <c r="BB1" s="488"/>
      <c r="BC1" s="488"/>
      <c r="BD1" s="488"/>
      <c r="BE1" s="488"/>
      <c r="BF1" s="488"/>
      <c r="BG1" s="488"/>
      <c r="BH1" s="488"/>
      <c r="BI1" s="488"/>
      <c r="BJ1" s="488"/>
      <c r="BK1" s="488"/>
      <c r="BL1" s="488"/>
      <c r="BM1" s="488"/>
      <c r="BN1" s="488"/>
      <c r="BO1" s="488"/>
      <c r="BP1" s="488"/>
      <c r="BQ1" s="488"/>
      <c r="BR1" s="488"/>
      <c r="BS1" s="488"/>
      <c r="BT1" s="488"/>
      <c r="BU1" s="488"/>
      <c r="BV1" s="488"/>
      <c r="BW1" s="488"/>
      <c r="BX1" s="488"/>
      <c r="BY1" s="488"/>
      <c r="BZ1" s="488"/>
      <c r="CA1" s="488"/>
    </row>
    <row r="2" spans="1:86 16369:16369" ht="187.5" customHeight="1" x14ac:dyDescent="0.25">
      <c r="A2" s="242" t="s">
        <v>97</v>
      </c>
      <c r="B2" s="242"/>
      <c r="C2" s="242"/>
      <c r="D2" s="242"/>
      <c r="E2" s="268" t="s">
        <v>569</v>
      </c>
      <c r="F2" s="269"/>
      <c r="G2" s="269"/>
      <c r="H2" s="269"/>
      <c r="I2" s="270"/>
      <c r="J2" s="255" t="s">
        <v>570</v>
      </c>
      <c r="K2" s="255"/>
      <c r="L2" s="255"/>
      <c r="M2" s="255"/>
      <c r="N2" s="256"/>
      <c r="O2" s="255" t="s">
        <v>571</v>
      </c>
      <c r="P2" s="255"/>
      <c r="Q2" s="255"/>
      <c r="R2" s="255"/>
      <c r="S2" s="255"/>
      <c r="T2" s="263" t="s">
        <v>572</v>
      </c>
      <c r="U2" s="264"/>
      <c r="V2" s="264"/>
      <c r="W2" s="264"/>
      <c r="X2" s="265"/>
      <c r="Y2" s="271" t="s">
        <v>573</v>
      </c>
      <c r="Z2" s="271"/>
      <c r="AA2" s="271"/>
      <c r="AB2" s="271"/>
      <c r="AC2" s="271"/>
      <c r="AD2" s="263" t="s">
        <v>574</v>
      </c>
      <c r="AE2" s="264"/>
      <c r="AF2" s="264"/>
      <c r="AG2" s="264"/>
      <c r="AH2" s="265"/>
      <c r="AI2" s="255" t="s">
        <v>575</v>
      </c>
      <c r="AJ2" s="255"/>
      <c r="AK2" s="255"/>
      <c r="AL2" s="255"/>
      <c r="AM2" s="256"/>
      <c r="AN2" s="255" t="s">
        <v>576</v>
      </c>
      <c r="AO2" s="255"/>
      <c r="AP2" s="255"/>
      <c r="AQ2" s="255"/>
      <c r="AR2" s="256"/>
      <c r="AS2" s="255" t="s">
        <v>577</v>
      </c>
      <c r="AT2" s="255"/>
      <c r="AU2" s="255"/>
      <c r="AV2" s="255"/>
      <c r="AW2" s="256"/>
      <c r="AX2" s="255" t="s">
        <v>582</v>
      </c>
      <c r="AY2" s="255"/>
      <c r="AZ2" s="255"/>
      <c r="BA2" s="255"/>
      <c r="BB2" s="256"/>
      <c r="BC2" s="266" t="s">
        <v>578</v>
      </c>
      <c r="BD2" s="266"/>
      <c r="BE2" s="266"/>
      <c r="BF2" s="266"/>
      <c r="BG2" s="267"/>
      <c r="BH2" s="255" t="s">
        <v>579</v>
      </c>
      <c r="BI2" s="255"/>
      <c r="BJ2" s="255"/>
      <c r="BK2" s="255"/>
      <c r="BL2" s="256"/>
      <c r="BM2" s="255" t="s">
        <v>692</v>
      </c>
      <c r="BN2" s="255"/>
      <c r="BO2" s="255"/>
      <c r="BP2" s="255"/>
      <c r="BQ2" s="256"/>
      <c r="BR2" s="255" t="s">
        <v>580</v>
      </c>
      <c r="BS2" s="255"/>
      <c r="BT2" s="255"/>
      <c r="BU2" s="255"/>
      <c r="BV2" s="256"/>
      <c r="BW2" s="255" t="s">
        <v>581</v>
      </c>
      <c r="BX2" s="255"/>
      <c r="BY2" s="255"/>
      <c r="BZ2" s="255"/>
      <c r="CA2" s="256"/>
      <c r="CB2" s="42"/>
      <c r="CC2" s="42"/>
      <c r="CD2" s="42"/>
      <c r="CE2" s="42"/>
      <c r="CF2" s="42"/>
      <c r="CG2" s="42"/>
      <c r="CH2" s="42"/>
    </row>
    <row r="3" spans="1:86 16369:16369" ht="41.25" customHeight="1" x14ac:dyDescent="0.25">
      <c r="A3" s="242" t="s">
        <v>109</v>
      </c>
      <c r="B3" s="244" t="s">
        <v>217</v>
      </c>
      <c r="C3" s="244"/>
      <c r="D3" s="244"/>
      <c r="E3" s="257">
        <v>28702965</v>
      </c>
      <c r="F3" s="258"/>
      <c r="G3" s="258"/>
      <c r="H3" s="258"/>
      <c r="I3" s="258"/>
      <c r="J3" s="259">
        <v>34496000</v>
      </c>
      <c r="K3" s="260"/>
      <c r="L3" s="260"/>
      <c r="M3" s="260"/>
      <c r="N3" s="260"/>
      <c r="O3" s="259">
        <v>31216130</v>
      </c>
      <c r="P3" s="260"/>
      <c r="Q3" s="260"/>
      <c r="R3" s="260"/>
      <c r="S3" s="260"/>
      <c r="T3" s="261">
        <v>15334100</v>
      </c>
      <c r="U3" s="262"/>
      <c r="V3" s="262"/>
      <c r="W3" s="262"/>
      <c r="X3" s="262"/>
      <c r="Y3" s="273">
        <v>57036000</v>
      </c>
      <c r="Z3" s="274"/>
      <c r="AA3" s="274"/>
      <c r="AB3" s="274"/>
      <c r="AC3" s="274"/>
      <c r="AD3" s="261">
        <v>76980581</v>
      </c>
      <c r="AE3" s="262"/>
      <c r="AF3" s="262"/>
      <c r="AG3" s="262"/>
      <c r="AH3" s="262"/>
      <c r="AI3" s="259">
        <v>70311780</v>
      </c>
      <c r="AJ3" s="260"/>
      <c r="AK3" s="260"/>
      <c r="AL3" s="260"/>
      <c r="AM3" s="260"/>
      <c r="AN3" s="272">
        <v>34535177</v>
      </c>
      <c r="AO3" s="272"/>
      <c r="AP3" s="272"/>
      <c r="AQ3" s="272"/>
      <c r="AR3" s="272"/>
      <c r="AS3" s="272">
        <v>81795471</v>
      </c>
      <c r="AT3" s="272"/>
      <c r="AU3" s="272"/>
      <c r="AV3" s="272"/>
      <c r="AW3" s="259"/>
      <c r="AX3" s="275">
        <v>45134436</v>
      </c>
      <c r="AY3" s="276"/>
      <c r="AZ3" s="276"/>
      <c r="BA3" s="276"/>
      <c r="BB3" s="277"/>
      <c r="BC3" s="260">
        <v>8120000</v>
      </c>
      <c r="BD3" s="260"/>
      <c r="BE3" s="260"/>
      <c r="BF3" s="260"/>
      <c r="BG3" s="260"/>
      <c r="BH3" s="272">
        <v>17248000</v>
      </c>
      <c r="BI3" s="272"/>
      <c r="BJ3" s="272"/>
      <c r="BK3" s="272"/>
      <c r="BL3" s="272"/>
      <c r="BM3" s="260">
        <v>31185582</v>
      </c>
      <c r="BN3" s="260"/>
      <c r="BO3" s="260"/>
      <c r="BP3" s="260"/>
      <c r="BQ3" s="260"/>
      <c r="BR3" s="272">
        <v>52706900</v>
      </c>
      <c r="BS3" s="272"/>
      <c r="BT3" s="272"/>
      <c r="BU3" s="272"/>
      <c r="BV3" s="272"/>
      <c r="BW3" s="272">
        <v>14802965</v>
      </c>
      <c r="BX3" s="272"/>
      <c r="BY3" s="272"/>
      <c r="BZ3" s="272"/>
      <c r="CA3" s="272"/>
      <c r="CB3" s="42"/>
      <c r="CC3" s="42"/>
      <c r="CD3" s="42"/>
      <c r="CE3" s="42"/>
      <c r="CF3" s="42"/>
      <c r="CG3" s="42"/>
      <c r="CH3" s="42"/>
    </row>
    <row r="4" spans="1:86 16369:16369" ht="37.5" customHeight="1" x14ac:dyDescent="0.25">
      <c r="A4" s="242"/>
      <c r="B4" s="244" t="s">
        <v>110</v>
      </c>
      <c r="C4" s="244"/>
      <c r="D4" s="244"/>
      <c r="E4" s="257">
        <v>1378910</v>
      </c>
      <c r="F4" s="258"/>
      <c r="G4" s="258"/>
      <c r="H4" s="258"/>
      <c r="I4" s="258"/>
      <c r="J4" s="259">
        <v>2464000</v>
      </c>
      <c r="K4" s="260"/>
      <c r="L4" s="260"/>
      <c r="M4" s="260"/>
      <c r="N4" s="260"/>
      <c r="O4" s="259">
        <v>616000</v>
      </c>
      <c r="P4" s="260"/>
      <c r="Q4" s="260"/>
      <c r="R4" s="260"/>
      <c r="S4" s="260"/>
      <c r="T4" s="259">
        <v>644350</v>
      </c>
      <c r="U4" s="260"/>
      <c r="V4" s="260"/>
      <c r="W4" s="260"/>
      <c r="X4" s="260"/>
      <c r="Y4" s="273">
        <v>8008000</v>
      </c>
      <c r="Z4" s="274"/>
      <c r="AA4" s="274"/>
      <c r="AB4" s="274"/>
      <c r="AC4" s="274"/>
      <c r="AD4" s="259">
        <v>2757820</v>
      </c>
      <c r="AE4" s="260"/>
      <c r="AF4" s="260"/>
      <c r="AG4" s="260"/>
      <c r="AH4" s="260"/>
      <c r="AI4" s="259">
        <v>4687452</v>
      </c>
      <c r="AJ4" s="260"/>
      <c r="AK4" s="260"/>
      <c r="AL4" s="260"/>
      <c r="AM4" s="260"/>
      <c r="AN4" s="272">
        <v>2464000</v>
      </c>
      <c r="AO4" s="272"/>
      <c r="AP4" s="272"/>
      <c r="AQ4" s="272"/>
      <c r="AR4" s="272"/>
      <c r="AS4" s="272">
        <v>4136730</v>
      </c>
      <c r="AT4" s="272"/>
      <c r="AU4" s="272"/>
      <c r="AV4" s="272"/>
      <c r="AW4" s="259"/>
      <c r="AX4" s="278">
        <v>1378910</v>
      </c>
      <c r="AY4" s="260"/>
      <c r="AZ4" s="260"/>
      <c r="BA4" s="260"/>
      <c r="BB4" s="279"/>
      <c r="BC4" s="260">
        <v>616000</v>
      </c>
      <c r="BD4" s="260"/>
      <c r="BE4" s="260"/>
      <c r="BF4" s="260"/>
      <c r="BG4" s="260"/>
      <c r="BH4" s="272">
        <v>2464000</v>
      </c>
      <c r="BI4" s="272"/>
      <c r="BJ4" s="272"/>
      <c r="BK4" s="272"/>
      <c r="BL4" s="272"/>
      <c r="BM4" s="260">
        <v>4136730</v>
      </c>
      <c r="BN4" s="260"/>
      <c r="BO4" s="260"/>
      <c r="BP4" s="260"/>
      <c r="BQ4" s="260"/>
      <c r="BR4" s="272">
        <v>3696000</v>
      </c>
      <c r="BS4" s="272"/>
      <c r="BT4" s="272"/>
      <c r="BU4" s="272"/>
      <c r="BV4" s="272"/>
      <c r="BW4" s="272">
        <v>1378910</v>
      </c>
      <c r="BX4" s="272"/>
      <c r="BY4" s="272"/>
      <c r="BZ4" s="272"/>
      <c r="CA4" s="272"/>
      <c r="CB4" s="42"/>
      <c r="CC4" s="42"/>
      <c r="CD4" s="42"/>
      <c r="CE4" s="42"/>
      <c r="CF4" s="42"/>
      <c r="CG4" s="42"/>
      <c r="CH4" s="42"/>
      <c r="XEO4" s="34"/>
    </row>
    <row r="5" spans="1:86 16369:16369" ht="27" customHeight="1" x14ac:dyDescent="0.25">
      <c r="A5" s="242"/>
      <c r="B5" s="244" t="s">
        <v>111</v>
      </c>
      <c r="C5" s="244"/>
      <c r="D5" s="244"/>
      <c r="E5" s="257">
        <v>0</v>
      </c>
      <c r="F5" s="258"/>
      <c r="G5" s="258"/>
      <c r="H5" s="258"/>
      <c r="I5" s="258"/>
      <c r="J5" s="259">
        <v>0</v>
      </c>
      <c r="K5" s="260"/>
      <c r="L5" s="260"/>
      <c r="M5" s="260"/>
      <c r="N5" s="260"/>
      <c r="O5" s="259">
        <v>0</v>
      </c>
      <c r="P5" s="260"/>
      <c r="Q5" s="260"/>
      <c r="R5" s="260"/>
      <c r="S5" s="260"/>
      <c r="T5" s="259">
        <v>0</v>
      </c>
      <c r="U5" s="260"/>
      <c r="V5" s="260"/>
      <c r="W5" s="260"/>
      <c r="X5" s="260"/>
      <c r="Y5" s="273">
        <v>0</v>
      </c>
      <c r="Z5" s="274"/>
      <c r="AA5" s="274"/>
      <c r="AB5" s="274"/>
      <c r="AC5" s="274"/>
      <c r="AD5" s="259">
        <v>0</v>
      </c>
      <c r="AE5" s="260"/>
      <c r="AF5" s="260"/>
      <c r="AG5" s="260"/>
      <c r="AH5" s="260"/>
      <c r="AI5" s="259">
        <v>0</v>
      </c>
      <c r="AJ5" s="260"/>
      <c r="AK5" s="260"/>
      <c r="AL5" s="260"/>
      <c r="AM5" s="260"/>
      <c r="AN5" s="272" t="s">
        <v>218</v>
      </c>
      <c r="AO5" s="272"/>
      <c r="AP5" s="272"/>
      <c r="AQ5" s="272"/>
      <c r="AR5" s="272"/>
      <c r="AS5" s="272">
        <v>0</v>
      </c>
      <c r="AT5" s="272"/>
      <c r="AU5" s="272"/>
      <c r="AV5" s="272"/>
      <c r="AW5" s="259"/>
      <c r="AX5" s="287">
        <v>45134436</v>
      </c>
      <c r="AY5" s="288"/>
      <c r="AZ5" s="288"/>
      <c r="BA5" s="288"/>
      <c r="BB5" s="289"/>
      <c r="BC5" s="260">
        <v>0</v>
      </c>
      <c r="BD5" s="260"/>
      <c r="BE5" s="260"/>
      <c r="BF5" s="260"/>
      <c r="BG5" s="260"/>
      <c r="BH5" s="272">
        <v>0</v>
      </c>
      <c r="BI5" s="272"/>
      <c r="BJ5" s="272"/>
      <c r="BK5" s="272"/>
      <c r="BL5" s="272"/>
      <c r="BM5" s="260">
        <v>0</v>
      </c>
      <c r="BN5" s="260"/>
      <c r="BO5" s="260"/>
      <c r="BP5" s="260"/>
      <c r="BQ5" s="260"/>
      <c r="BR5" s="272">
        <v>0</v>
      </c>
      <c r="BS5" s="272"/>
      <c r="BT5" s="272"/>
      <c r="BU5" s="272"/>
      <c r="BV5" s="272"/>
      <c r="BW5" s="272"/>
      <c r="BX5" s="272"/>
      <c r="BY5" s="272"/>
      <c r="BZ5" s="272"/>
      <c r="CA5" s="272"/>
      <c r="CB5" s="42"/>
      <c r="CC5" s="42"/>
      <c r="CD5" s="42"/>
      <c r="CE5" s="42"/>
      <c r="CF5" s="42"/>
      <c r="CG5" s="42"/>
      <c r="CH5" s="42"/>
    </row>
    <row r="6" spans="1:86 16369:16369" ht="66" customHeight="1" thickBot="1" x14ac:dyDescent="0.3">
      <c r="A6" s="42"/>
      <c r="B6" s="43" t="s">
        <v>66</v>
      </c>
      <c r="C6" s="43" t="s">
        <v>67</v>
      </c>
      <c r="D6" s="44" t="s">
        <v>68</v>
      </c>
      <c r="E6" s="45" t="s">
        <v>63</v>
      </c>
      <c r="F6" s="45" t="s">
        <v>64</v>
      </c>
      <c r="G6" s="45" t="s">
        <v>219</v>
      </c>
      <c r="H6" s="45" t="s">
        <v>62</v>
      </c>
      <c r="I6" s="45" t="s">
        <v>58</v>
      </c>
      <c r="J6" s="45" t="s">
        <v>63</v>
      </c>
      <c r="K6" s="45" t="s">
        <v>64</v>
      </c>
      <c r="L6" s="45" t="s">
        <v>219</v>
      </c>
      <c r="M6" s="45" t="s">
        <v>62</v>
      </c>
      <c r="N6" s="45" t="s">
        <v>58</v>
      </c>
      <c r="O6" s="45" t="s">
        <v>63</v>
      </c>
      <c r="P6" s="45" t="s">
        <v>64</v>
      </c>
      <c r="Q6" s="45" t="s">
        <v>219</v>
      </c>
      <c r="R6" s="45" t="s">
        <v>62</v>
      </c>
      <c r="S6" s="45"/>
      <c r="T6" s="45" t="s">
        <v>63</v>
      </c>
      <c r="U6" s="45" t="s">
        <v>64</v>
      </c>
      <c r="V6" s="45" t="s">
        <v>219</v>
      </c>
      <c r="W6" s="45" t="s">
        <v>62</v>
      </c>
      <c r="X6" s="45" t="s">
        <v>58</v>
      </c>
      <c r="Y6" s="71" t="s">
        <v>63</v>
      </c>
      <c r="Z6" s="71" t="s">
        <v>64</v>
      </c>
      <c r="AA6" s="71" t="s">
        <v>219</v>
      </c>
      <c r="AB6" s="71" t="s">
        <v>62</v>
      </c>
      <c r="AC6" s="122" t="s">
        <v>58</v>
      </c>
      <c r="AD6" s="45" t="s">
        <v>63</v>
      </c>
      <c r="AE6" s="45" t="s">
        <v>64</v>
      </c>
      <c r="AF6" s="45" t="s">
        <v>219</v>
      </c>
      <c r="AG6" s="45" t="s">
        <v>62</v>
      </c>
      <c r="AH6" s="45" t="s">
        <v>58</v>
      </c>
      <c r="AI6" s="45" t="s">
        <v>63</v>
      </c>
      <c r="AJ6" s="45" t="s">
        <v>64</v>
      </c>
      <c r="AK6" s="45" t="s">
        <v>219</v>
      </c>
      <c r="AL6" s="45" t="s">
        <v>62</v>
      </c>
      <c r="AM6" s="45" t="s">
        <v>58</v>
      </c>
      <c r="AN6" s="45" t="s">
        <v>63</v>
      </c>
      <c r="AO6" s="45" t="s">
        <v>64</v>
      </c>
      <c r="AP6" s="45" t="s">
        <v>219</v>
      </c>
      <c r="AQ6" s="45" t="s">
        <v>62</v>
      </c>
      <c r="AR6" s="45" t="s">
        <v>58</v>
      </c>
      <c r="AS6" s="45" t="s">
        <v>63</v>
      </c>
      <c r="AT6" s="45" t="s">
        <v>64</v>
      </c>
      <c r="AU6" s="45" t="s">
        <v>219</v>
      </c>
      <c r="AV6" s="45" t="s">
        <v>62</v>
      </c>
      <c r="AW6" s="45" t="s">
        <v>58</v>
      </c>
      <c r="AX6" s="72" t="s">
        <v>63</v>
      </c>
      <c r="AY6" s="72" t="s">
        <v>64</v>
      </c>
      <c r="AZ6" s="72" t="s">
        <v>219</v>
      </c>
      <c r="BA6" s="72" t="s">
        <v>62</v>
      </c>
      <c r="BB6" s="72" t="s">
        <v>58</v>
      </c>
      <c r="BC6" s="45" t="s">
        <v>63</v>
      </c>
      <c r="BD6" s="45" t="s">
        <v>64</v>
      </c>
      <c r="BE6" s="45" t="s">
        <v>219</v>
      </c>
      <c r="BF6" s="45" t="s">
        <v>62</v>
      </c>
      <c r="BG6" s="45" t="s">
        <v>58</v>
      </c>
      <c r="BH6" s="45" t="s">
        <v>63</v>
      </c>
      <c r="BI6" s="45" t="s">
        <v>64</v>
      </c>
      <c r="BJ6" s="45" t="s">
        <v>219</v>
      </c>
      <c r="BK6" s="45" t="s">
        <v>62</v>
      </c>
      <c r="BL6" s="45" t="s">
        <v>58</v>
      </c>
      <c r="BM6" s="45" t="s">
        <v>63</v>
      </c>
      <c r="BN6" s="45" t="s">
        <v>64</v>
      </c>
      <c r="BO6" s="45" t="s">
        <v>219</v>
      </c>
      <c r="BP6" s="45" t="s">
        <v>62</v>
      </c>
      <c r="BQ6" s="45" t="s">
        <v>58</v>
      </c>
      <c r="BR6" s="45" t="s">
        <v>63</v>
      </c>
      <c r="BS6" s="45" t="s">
        <v>64</v>
      </c>
      <c r="BT6" s="45" t="s">
        <v>219</v>
      </c>
      <c r="BU6" s="45" t="s">
        <v>62</v>
      </c>
      <c r="BV6" s="45" t="s">
        <v>58</v>
      </c>
      <c r="BW6" s="45" t="s">
        <v>63</v>
      </c>
      <c r="BX6" s="45" t="s">
        <v>64</v>
      </c>
      <c r="BY6" s="45" t="s">
        <v>219</v>
      </c>
      <c r="BZ6" s="45" t="s">
        <v>62</v>
      </c>
      <c r="CA6" s="45" t="s">
        <v>58</v>
      </c>
      <c r="CB6" s="42"/>
      <c r="CC6" s="42"/>
      <c r="CD6" s="42"/>
      <c r="CE6" s="42"/>
      <c r="CF6" s="42"/>
      <c r="CG6" s="42"/>
      <c r="CH6" s="42"/>
    </row>
    <row r="7" spans="1:86 16369:16369" ht="24" customHeight="1" x14ac:dyDescent="0.25">
      <c r="A7" s="280" t="s">
        <v>106</v>
      </c>
      <c r="B7" s="236" t="s">
        <v>220</v>
      </c>
      <c r="C7" s="237"/>
      <c r="D7" s="115" t="s">
        <v>105</v>
      </c>
      <c r="E7" s="73" t="s">
        <v>102</v>
      </c>
      <c r="F7" s="58" t="s">
        <v>102</v>
      </c>
      <c r="G7" s="58" t="s">
        <v>102</v>
      </c>
      <c r="H7" s="282" t="s">
        <v>102</v>
      </c>
      <c r="I7" s="285" t="s">
        <v>644</v>
      </c>
      <c r="J7" s="58" t="s">
        <v>103</v>
      </c>
      <c r="K7" s="58" t="s">
        <v>102</v>
      </c>
      <c r="L7" s="58" t="s">
        <v>103</v>
      </c>
      <c r="M7" s="293" t="s">
        <v>102</v>
      </c>
      <c r="N7" s="296" t="s">
        <v>645</v>
      </c>
      <c r="O7" s="73" t="s">
        <v>102</v>
      </c>
      <c r="P7" s="58" t="s">
        <v>102</v>
      </c>
      <c r="Q7" s="58" t="s">
        <v>103</v>
      </c>
      <c r="R7" s="298" t="s">
        <v>102</v>
      </c>
      <c r="S7" s="301" t="s">
        <v>646</v>
      </c>
      <c r="T7" s="73" t="s">
        <v>103</v>
      </c>
      <c r="U7" s="58"/>
      <c r="V7" s="58" t="s">
        <v>103</v>
      </c>
      <c r="W7" s="298" t="s">
        <v>102</v>
      </c>
      <c r="X7" s="292" t="s">
        <v>647</v>
      </c>
      <c r="Y7" s="74" t="s">
        <v>102</v>
      </c>
      <c r="Z7" s="75" t="s">
        <v>102</v>
      </c>
      <c r="AA7" s="75" t="s">
        <v>102</v>
      </c>
      <c r="AB7" s="282" t="s">
        <v>102</v>
      </c>
      <c r="AC7" s="292" t="s">
        <v>648</v>
      </c>
      <c r="AD7" s="73" t="s">
        <v>102</v>
      </c>
      <c r="AE7" s="58" t="s">
        <v>102</v>
      </c>
      <c r="AF7" s="58" t="s">
        <v>102</v>
      </c>
      <c r="AG7" s="282" t="s">
        <v>102</v>
      </c>
      <c r="AH7" s="290" t="s">
        <v>649</v>
      </c>
      <c r="AI7" s="73" t="s">
        <v>102</v>
      </c>
      <c r="AJ7" s="58" t="s">
        <v>102</v>
      </c>
      <c r="AK7" s="58" t="s">
        <v>102</v>
      </c>
      <c r="AL7" s="282" t="s">
        <v>102</v>
      </c>
      <c r="AM7" s="292" t="s">
        <v>650</v>
      </c>
      <c r="AN7" s="73" t="s">
        <v>102</v>
      </c>
      <c r="AO7" s="58" t="s">
        <v>102</v>
      </c>
      <c r="AP7" s="58" t="s">
        <v>103</v>
      </c>
      <c r="AQ7" s="282" t="s">
        <v>102</v>
      </c>
      <c r="AR7" s="309" t="s">
        <v>758</v>
      </c>
      <c r="AS7" s="73" t="s">
        <v>103</v>
      </c>
      <c r="AT7" s="58" t="s">
        <v>102</v>
      </c>
      <c r="AU7" s="58" t="s">
        <v>102</v>
      </c>
      <c r="AV7" s="282" t="s">
        <v>102</v>
      </c>
      <c r="AW7" s="301" t="s">
        <v>759</v>
      </c>
      <c r="AX7" s="73" t="s">
        <v>103</v>
      </c>
      <c r="AY7" s="58" t="s">
        <v>103</v>
      </c>
      <c r="AZ7" s="58" t="s">
        <v>103</v>
      </c>
      <c r="BA7" s="282" t="s">
        <v>102</v>
      </c>
      <c r="BB7" s="301" t="s">
        <v>760</v>
      </c>
      <c r="BC7" s="73" t="s">
        <v>103</v>
      </c>
      <c r="BD7" s="58" t="s">
        <v>102</v>
      </c>
      <c r="BE7" s="58" t="s">
        <v>102</v>
      </c>
      <c r="BF7" s="282" t="s">
        <v>102</v>
      </c>
      <c r="BG7" s="301" t="s">
        <v>761</v>
      </c>
      <c r="BH7" s="73" t="s">
        <v>103</v>
      </c>
      <c r="BI7" s="58" t="s">
        <v>102</v>
      </c>
      <c r="BJ7" s="58" t="s">
        <v>102</v>
      </c>
      <c r="BK7" s="282" t="s">
        <v>102</v>
      </c>
      <c r="BL7" s="292" t="s">
        <v>762</v>
      </c>
      <c r="BM7" s="73" t="s">
        <v>103</v>
      </c>
      <c r="BN7" s="58" t="s">
        <v>102</v>
      </c>
      <c r="BO7" s="58" t="s">
        <v>103</v>
      </c>
      <c r="BP7" s="282" t="s">
        <v>102</v>
      </c>
      <c r="BQ7" s="301" t="s">
        <v>763</v>
      </c>
      <c r="BR7" s="73" t="s">
        <v>103</v>
      </c>
      <c r="BS7" s="58" t="s">
        <v>102</v>
      </c>
      <c r="BT7" s="58" t="s">
        <v>103</v>
      </c>
      <c r="BU7" s="282" t="s">
        <v>102</v>
      </c>
      <c r="BV7" s="301" t="s">
        <v>764</v>
      </c>
      <c r="BW7" s="73" t="s">
        <v>102</v>
      </c>
      <c r="BX7" s="58" t="s">
        <v>102</v>
      </c>
      <c r="BY7" s="58" t="s">
        <v>102</v>
      </c>
      <c r="BZ7" s="282" t="s">
        <v>102</v>
      </c>
      <c r="CA7" s="301" t="s">
        <v>765</v>
      </c>
      <c r="CB7" s="42"/>
      <c r="CC7" s="42"/>
      <c r="CD7" s="42"/>
      <c r="CE7" s="42"/>
      <c r="CF7" s="42"/>
      <c r="CG7" s="42"/>
      <c r="CH7" s="42"/>
    </row>
    <row r="8" spans="1:86 16369:16369" s="16" customFormat="1" ht="36" customHeight="1" x14ac:dyDescent="0.2">
      <c r="A8" s="281"/>
      <c r="B8" s="236"/>
      <c r="C8" s="237"/>
      <c r="D8" s="115" t="s">
        <v>221</v>
      </c>
      <c r="E8" s="73" t="s">
        <v>103</v>
      </c>
      <c r="F8" s="58" t="s">
        <v>102</v>
      </c>
      <c r="G8" s="58" t="s">
        <v>102</v>
      </c>
      <c r="H8" s="283"/>
      <c r="I8" s="286"/>
      <c r="J8" s="58" t="s">
        <v>103</v>
      </c>
      <c r="K8" s="58" t="s">
        <v>102</v>
      </c>
      <c r="L8" s="58" t="s">
        <v>102</v>
      </c>
      <c r="M8" s="294"/>
      <c r="N8" s="297"/>
      <c r="O8" s="73" t="s">
        <v>102</v>
      </c>
      <c r="P8" s="58" t="s">
        <v>102</v>
      </c>
      <c r="Q8" s="58" t="s">
        <v>102</v>
      </c>
      <c r="R8" s="299"/>
      <c r="S8" s="302"/>
      <c r="T8" s="73" t="s">
        <v>103</v>
      </c>
      <c r="U8" s="58" t="s">
        <v>102</v>
      </c>
      <c r="V8" s="58" t="s">
        <v>102</v>
      </c>
      <c r="W8" s="299"/>
      <c r="X8" s="213"/>
      <c r="Y8" s="74" t="s">
        <v>103</v>
      </c>
      <c r="Z8" s="75" t="s">
        <v>102</v>
      </c>
      <c r="AA8" s="75" t="s">
        <v>102</v>
      </c>
      <c r="AB8" s="283"/>
      <c r="AC8" s="213"/>
      <c r="AD8" s="73" t="s">
        <v>103</v>
      </c>
      <c r="AE8" s="58" t="s">
        <v>102</v>
      </c>
      <c r="AF8" s="58" t="s">
        <v>102</v>
      </c>
      <c r="AG8" s="283"/>
      <c r="AH8" s="291"/>
      <c r="AI8" s="73" t="s">
        <v>103</v>
      </c>
      <c r="AJ8" s="58" t="s">
        <v>102</v>
      </c>
      <c r="AK8" s="58" t="s">
        <v>102</v>
      </c>
      <c r="AL8" s="283"/>
      <c r="AM8" s="213"/>
      <c r="AN8" s="73" t="s">
        <v>103</v>
      </c>
      <c r="AO8" s="58" t="s">
        <v>102</v>
      </c>
      <c r="AP8" s="58" t="s">
        <v>102</v>
      </c>
      <c r="AQ8" s="283"/>
      <c r="AR8" s="310"/>
      <c r="AS8" s="73" t="s">
        <v>103</v>
      </c>
      <c r="AT8" s="58" t="s">
        <v>102</v>
      </c>
      <c r="AU8" s="58" t="s">
        <v>102</v>
      </c>
      <c r="AV8" s="283"/>
      <c r="AW8" s="302"/>
      <c r="AX8" s="73" t="s">
        <v>103</v>
      </c>
      <c r="AY8" s="58" t="s">
        <v>102</v>
      </c>
      <c r="AZ8" s="58" t="s">
        <v>103</v>
      </c>
      <c r="BA8" s="283"/>
      <c r="BB8" s="302"/>
      <c r="BC8" s="73" t="s">
        <v>102</v>
      </c>
      <c r="BD8" s="58" t="s">
        <v>102</v>
      </c>
      <c r="BE8" s="58" t="s">
        <v>102</v>
      </c>
      <c r="BF8" s="283"/>
      <c r="BG8" s="302"/>
      <c r="BH8" s="73" t="s">
        <v>103</v>
      </c>
      <c r="BI8" s="58" t="s">
        <v>102</v>
      </c>
      <c r="BJ8" s="58" t="s">
        <v>102</v>
      </c>
      <c r="BK8" s="283"/>
      <c r="BL8" s="213"/>
      <c r="BM8" s="73" t="s">
        <v>103</v>
      </c>
      <c r="BN8" s="58" t="s">
        <v>102</v>
      </c>
      <c r="BO8" s="58" t="s">
        <v>102</v>
      </c>
      <c r="BP8" s="283"/>
      <c r="BQ8" s="302"/>
      <c r="BR8" s="73" t="s">
        <v>103</v>
      </c>
      <c r="BS8" s="58" t="s">
        <v>102</v>
      </c>
      <c r="BT8" s="58" t="s">
        <v>102</v>
      </c>
      <c r="BU8" s="283"/>
      <c r="BV8" s="302"/>
      <c r="BW8" s="73" t="s">
        <v>102</v>
      </c>
      <c r="BX8" s="58" t="s">
        <v>102</v>
      </c>
      <c r="BY8" s="58" t="s">
        <v>102</v>
      </c>
      <c r="BZ8" s="283"/>
      <c r="CA8" s="302"/>
      <c r="CB8" s="64"/>
      <c r="CC8" s="64"/>
      <c r="CD8" s="64"/>
      <c r="CE8" s="64"/>
      <c r="CF8" s="64"/>
      <c r="CG8" s="64"/>
      <c r="CH8" s="64"/>
    </row>
    <row r="9" spans="1:86 16369:16369" ht="33" customHeight="1" x14ac:dyDescent="0.25">
      <c r="A9" s="281"/>
      <c r="B9" s="236"/>
      <c r="C9" s="237"/>
      <c r="D9" s="115" t="s">
        <v>222</v>
      </c>
      <c r="E9" s="73" t="s">
        <v>103</v>
      </c>
      <c r="F9" s="58" t="s">
        <v>102</v>
      </c>
      <c r="G9" s="58" t="s">
        <v>102</v>
      </c>
      <c r="H9" s="283"/>
      <c r="I9" s="286"/>
      <c r="J9" s="58" t="s">
        <v>103</v>
      </c>
      <c r="K9" s="58" t="s">
        <v>102</v>
      </c>
      <c r="L9" s="58" t="s">
        <v>102</v>
      </c>
      <c r="M9" s="294"/>
      <c r="N9" s="297"/>
      <c r="O9" s="73" t="s">
        <v>102</v>
      </c>
      <c r="P9" s="58" t="s">
        <v>102</v>
      </c>
      <c r="Q9" s="58" t="s">
        <v>103</v>
      </c>
      <c r="R9" s="299"/>
      <c r="S9" s="302"/>
      <c r="T9" s="73" t="s">
        <v>103</v>
      </c>
      <c r="U9" s="58" t="s">
        <v>102</v>
      </c>
      <c r="V9" s="58" t="s">
        <v>102</v>
      </c>
      <c r="W9" s="299"/>
      <c r="X9" s="213"/>
      <c r="Y9" s="74" t="s">
        <v>103</v>
      </c>
      <c r="Z9" s="75" t="s">
        <v>102</v>
      </c>
      <c r="AA9" s="75" t="s">
        <v>102</v>
      </c>
      <c r="AB9" s="283"/>
      <c r="AC9" s="213"/>
      <c r="AD9" s="73" t="s">
        <v>103</v>
      </c>
      <c r="AE9" s="58" t="s">
        <v>102</v>
      </c>
      <c r="AF9" s="58" t="s">
        <v>102</v>
      </c>
      <c r="AG9" s="283"/>
      <c r="AH9" s="291"/>
      <c r="AI9" s="73" t="s">
        <v>103</v>
      </c>
      <c r="AJ9" s="58" t="s">
        <v>102</v>
      </c>
      <c r="AK9" s="58" t="s">
        <v>102</v>
      </c>
      <c r="AL9" s="283"/>
      <c r="AM9" s="213"/>
      <c r="AN9" s="73" t="s">
        <v>103</v>
      </c>
      <c r="AO9" s="58" t="s">
        <v>102</v>
      </c>
      <c r="AP9" s="58" t="s">
        <v>102</v>
      </c>
      <c r="AQ9" s="283"/>
      <c r="AR9" s="310"/>
      <c r="AS9" s="73" t="s">
        <v>103</v>
      </c>
      <c r="AT9" s="58" t="s">
        <v>102</v>
      </c>
      <c r="AU9" s="58" t="s">
        <v>102</v>
      </c>
      <c r="AV9" s="283"/>
      <c r="AW9" s="302"/>
      <c r="AX9" s="73" t="s">
        <v>102</v>
      </c>
      <c r="AY9" s="58" t="s">
        <v>102</v>
      </c>
      <c r="AZ9" s="58" t="s">
        <v>102</v>
      </c>
      <c r="BA9" s="283"/>
      <c r="BB9" s="302"/>
      <c r="BC9" s="73" t="s">
        <v>103</v>
      </c>
      <c r="BD9" s="58" t="s">
        <v>102</v>
      </c>
      <c r="BE9" s="58" t="s">
        <v>102</v>
      </c>
      <c r="BF9" s="283"/>
      <c r="BG9" s="302"/>
      <c r="BH9" s="73" t="s">
        <v>103</v>
      </c>
      <c r="BI9" s="58" t="s">
        <v>102</v>
      </c>
      <c r="BJ9" s="58" t="s">
        <v>103</v>
      </c>
      <c r="BK9" s="283"/>
      <c r="BL9" s="213"/>
      <c r="BM9" s="73" t="s">
        <v>103</v>
      </c>
      <c r="BN9" s="58" t="s">
        <v>102</v>
      </c>
      <c r="BO9" s="58" t="s">
        <v>103</v>
      </c>
      <c r="BP9" s="283"/>
      <c r="BQ9" s="302"/>
      <c r="BR9" s="73" t="s">
        <v>103</v>
      </c>
      <c r="BS9" s="58" t="s">
        <v>102</v>
      </c>
      <c r="BT9" s="58" t="s">
        <v>103</v>
      </c>
      <c r="BU9" s="283"/>
      <c r="BV9" s="302"/>
      <c r="BW9" s="73" t="s">
        <v>102</v>
      </c>
      <c r="BX9" s="58" t="s">
        <v>102</v>
      </c>
      <c r="BY9" s="58" t="s">
        <v>102</v>
      </c>
      <c r="BZ9" s="283"/>
      <c r="CA9" s="302"/>
      <c r="CB9" s="42"/>
      <c r="CC9" s="42"/>
      <c r="CD9" s="42"/>
      <c r="CE9" s="42"/>
      <c r="CF9" s="42"/>
      <c r="CG9" s="42"/>
      <c r="CH9" s="42"/>
    </row>
    <row r="10" spans="1:86 16369:16369" ht="18.75" customHeight="1" x14ac:dyDescent="0.25">
      <c r="A10" s="281"/>
      <c r="B10" s="236"/>
      <c r="C10" s="237"/>
      <c r="D10" s="115" t="s">
        <v>223</v>
      </c>
      <c r="E10" s="73" t="s">
        <v>65</v>
      </c>
      <c r="F10" s="58" t="s">
        <v>65</v>
      </c>
      <c r="G10" s="58" t="s">
        <v>65</v>
      </c>
      <c r="H10" s="283"/>
      <c r="I10" s="286"/>
      <c r="J10" s="58" t="s">
        <v>65</v>
      </c>
      <c r="K10" s="58" t="s">
        <v>65</v>
      </c>
      <c r="L10" s="58" t="s">
        <v>65</v>
      </c>
      <c r="M10" s="294"/>
      <c r="N10" s="297"/>
      <c r="O10" s="73" t="s">
        <v>65</v>
      </c>
      <c r="P10" s="58" t="s">
        <v>65</v>
      </c>
      <c r="Q10" s="58" t="s">
        <v>103</v>
      </c>
      <c r="R10" s="299"/>
      <c r="S10" s="302"/>
      <c r="T10" s="73" t="s">
        <v>65</v>
      </c>
      <c r="U10" s="58" t="s">
        <v>65</v>
      </c>
      <c r="V10" s="58" t="s">
        <v>65</v>
      </c>
      <c r="W10" s="299"/>
      <c r="X10" s="213"/>
      <c r="Y10" s="74" t="s">
        <v>65</v>
      </c>
      <c r="Z10" s="75" t="s">
        <v>65</v>
      </c>
      <c r="AA10" s="75" t="s">
        <v>65</v>
      </c>
      <c r="AB10" s="283"/>
      <c r="AC10" s="213"/>
      <c r="AD10" s="73" t="s">
        <v>65</v>
      </c>
      <c r="AE10" s="58" t="s">
        <v>65</v>
      </c>
      <c r="AF10" s="58" t="s">
        <v>102</v>
      </c>
      <c r="AG10" s="283"/>
      <c r="AH10" s="291"/>
      <c r="AI10" s="73" t="s">
        <v>65</v>
      </c>
      <c r="AJ10" s="58" t="s">
        <v>65</v>
      </c>
      <c r="AK10" s="58" t="s">
        <v>65</v>
      </c>
      <c r="AL10" s="283"/>
      <c r="AM10" s="213"/>
      <c r="AN10" s="73" t="s">
        <v>65</v>
      </c>
      <c r="AO10" s="58" t="s">
        <v>65</v>
      </c>
      <c r="AP10" s="58" t="s">
        <v>102</v>
      </c>
      <c r="AQ10" s="283"/>
      <c r="AR10" s="310"/>
      <c r="AS10" s="73" t="s">
        <v>65</v>
      </c>
      <c r="AT10" s="58" t="s">
        <v>65</v>
      </c>
      <c r="AU10" s="58" t="s">
        <v>65</v>
      </c>
      <c r="AV10" s="283"/>
      <c r="AW10" s="302"/>
      <c r="AX10" s="73" t="s">
        <v>65</v>
      </c>
      <c r="AY10" s="58" t="s">
        <v>65</v>
      </c>
      <c r="AZ10" s="58" t="s">
        <v>102</v>
      </c>
      <c r="BA10" s="283"/>
      <c r="BB10" s="302"/>
      <c r="BC10" s="73" t="s">
        <v>65</v>
      </c>
      <c r="BD10" s="58" t="s">
        <v>65</v>
      </c>
      <c r="BE10" s="58" t="s">
        <v>65</v>
      </c>
      <c r="BF10" s="283"/>
      <c r="BG10" s="302"/>
      <c r="BH10" s="73" t="s">
        <v>65</v>
      </c>
      <c r="BI10" s="58" t="s">
        <v>65</v>
      </c>
      <c r="BJ10" s="58" t="s">
        <v>103</v>
      </c>
      <c r="BK10" s="283"/>
      <c r="BL10" s="213"/>
      <c r="BM10" s="73" t="s">
        <v>65</v>
      </c>
      <c r="BN10" s="58" t="s">
        <v>65</v>
      </c>
      <c r="BO10" s="58" t="s">
        <v>65</v>
      </c>
      <c r="BP10" s="283"/>
      <c r="BQ10" s="302"/>
      <c r="BR10" s="73" t="s">
        <v>103</v>
      </c>
      <c r="BS10" s="58" t="s">
        <v>65</v>
      </c>
      <c r="BT10" s="58" t="s">
        <v>103</v>
      </c>
      <c r="BU10" s="283"/>
      <c r="BV10" s="302"/>
      <c r="BW10" s="73" t="s">
        <v>65</v>
      </c>
      <c r="BX10" s="58" t="s">
        <v>65</v>
      </c>
      <c r="BY10" s="58" t="s">
        <v>102</v>
      </c>
      <c r="BZ10" s="283"/>
      <c r="CA10" s="302"/>
      <c r="CB10" s="42"/>
      <c r="CC10" s="42"/>
      <c r="CD10" s="42"/>
      <c r="CE10" s="42"/>
      <c r="CF10" s="42"/>
      <c r="CG10" s="42"/>
      <c r="CH10" s="42"/>
    </row>
    <row r="11" spans="1:86 16369:16369" ht="95.25" customHeight="1" x14ac:dyDescent="0.25">
      <c r="A11" s="281"/>
      <c r="B11" s="236"/>
      <c r="C11" s="237"/>
      <c r="D11" s="115" t="s">
        <v>212</v>
      </c>
      <c r="E11" s="73" t="s">
        <v>102</v>
      </c>
      <c r="F11" s="58" t="s">
        <v>102</v>
      </c>
      <c r="G11" s="58" t="s">
        <v>103</v>
      </c>
      <c r="H11" s="284"/>
      <c r="I11" s="286"/>
      <c r="J11" s="58" t="s">
        <v>103</v>
      </c>
      <c r="K11" s="58" t="s">
        <v>102</v>
      </c>
      <c r="L11" s="58" t="s">
        <v>102</v>
      </c>
      <c r="M11" s="295"/>
      <c r="N11" s="297"/>
      <c r="O11" s="73" t="s">
        <v>102</v>
      </c>
      <c r="P11" s="58" t="s">
        <v>102</v>
      </c>
      <c r="Q11" s="58" t="s">
        <v>103</v>
      </c>
      <c r="R11" s="300"/>
      <c r="S11" s="302"/>
      <c r="T11" s="73" t="s">
        <v>103</v>
      </c>
      <c r="U11" s="58" t="s">
        <v>102</v>
      </c>
      <c r="V11" s="58" t="s">
        <v>102</v>
      </c>
      <c r="W11" s="300"/>
      <c r="X11" s="213"/>
      <c r="Y11" s="74" t="s">
        <v>103</v>
      </c>
      <c r="Z11" s="75" t="s">
        <v>102</v>
      </c>
      <c r="AA11" s="75" t="s">
        <v>102</v>
      </c>
      <c r="AB11" s="284"/>
      <c r="AC11" s="213"/>
      <c r="AD11" s="73" t="s">
        <v>103</v>
      </c>
      <c r="AE11" s="58" t="s">
        <v>102</v>
      </c>
      <c r="AF11" s="58" t="s">
        <v>102</v>
      </c>
      <c r="AG11" s="284"/>
      <c r="AH11" s="291"/>
      <c r="AI11" s="73" t="s">
        <v>103</v>
      </c>
      <c r="AJ11" s="58" t="s">
        <v>102</v>
      </c>
      <c r="AK11" s="58" t="s">
        <v>102</v>
      </c>
      <c r="AL11" s="284"/>
      <c r="AM11" s="213"/>
      <c r="AN11" s="73" t="s">
        <v>102</v>
      </c>
      <c r="AO11" s="58" t="s">
        <v>102</v>
      </c>
      <c r="AP11" s="58" t="s">
        <v>102</v>
      </c>
      <c r="AQ11" s="284"/>
      <c r="AR11" s="311"/>
      <c r="AS11" s="73" t="s">
        <v>103</v>
      </c>
      <c r="AT11" s="58" t="s">
        <v>102</v>
      </c>
      <c r="AU11" s="58" t="s">
        <v>102</v>
      </c>
      <c r="AV11" s="284"/>
      <c r="AW11" s="302"/>
      <c r="AX11" s="73" t="s">
        <v>103</v>
      </c>
      <c r="AY11" s="58" t="s">
        <v>102</v>
      </c>
      <c r="AZ11" s="58" t="s">
        <v>102</v>
      </c>
      <c r="BA11" s="284"/>
      <c r="BB11" s="302"/>
      <c r="BC11" s="73" t="s">
        <v>103</v>
      </c>
      <c r="BD11" s="58" t="s">
        <v>102</v>
      </c>
      <c r="BE11" s="58" t="s">
        <v>102</v>
      </c>
      <c r="BF11" s="284"/>
      <c r="BG11" s="302"/>
      <c r="BH11" s="73" t="s">
        <v>103</v>
      </c>
      <c r="BI11" s="58" t="s">
        <v>102</v>
      </c>
      <c r="BJ11" s="58" t="s">
        <v>103</v>
      </c>
      <c r="BK11" s="284"/>
      <c r="BL11" s="213"/>
      <c r="BM11" s="73" t="s">
        <v>103</v>
      </c>
      <c r="BN11" s="58" t="s">
        <v>102</v>
      </c>
      <c r="BO11" s="58" t="s">
        <v>103</v>
      </c>
      <c r="BP11" s="284"/>
      <c r="BQ11" s="302"/>
      <c r="BR11" s="73" t="s">
        <v>103</v>
      </c>
      <c r="BS11" s="58" t="s">
        <v>102</v>
      </c>
      <c r="BT11" s="58" t="s">
        <v>102</v>
      </c>
      <c r="BU11" s="284"/>
      <c r="BV11" s="302"/>
      <c r="BW11" s="73" t="s">
        <v>103</v>
      </c>
      <c r="BX11" s="58" t="s">
        <v>102</v>
      </c>
      <c r="BY11" s="58" t="s">
        <v>102</v>
      </c>
      <c r="BZ11" s="284"/>
      <c r="CA11" s="302"/>
      <c r="CB11" s="42"/>
      <c r="CC11" s="42"/>
      <c r="CD11" s="42"/>
      <c r="CE11" s="42"/>
      <c r="CF11" s="42"/>
      <c r="CG11" s="42"/>
      <c r="CH11" s="42"/>
    </row>
    <row r="12" spans="1:86 16369:16369" ht="46.5" customHeight="1" x14ac:dyDescent="0.25">
      <c r="A12" s="153" t="s">
        <v>225</v>
      </c>
      <c r="B12" s="303" t="s">
        <v>71</v>
      </c>
      <c r="C12" s="236" t="s">
        <v>213</v>
      </c>
      <c r="D12" s="107" t="s">
        <v>59</v>
      </c>
      <c r="E12" s="58" t="s">
        <v>65</v>
      </c>
      <c r="F12" s="58" t="s">
        <v>65</v>
      </c>
      <c r="G12" s="58" t="s">
        <v>65</v>
      </c>
      <c r="H12" s="282" t="s">
        <v>65</v>
      </c>
      <c r="I12" s="306" t="s">
        <v>226</v>
      </c>
      <c r="J12" s="58" t="s">
        <v>65</v>
      </c>
      <c r="K12" s="58" t="s">
        <v>65</v>
      </c>
      <c r="L12" s="58" t="s">
        <v>65</v>
      </c>
      <c r="M12" s="282" t="s">
        <v>65</v>
      </c>
      <c r="N12" s="282" t="s">
        <v>226</v>
      </c>
      <c r="O12" s="58" t="s">
        <v>65</v>
      </c>
      <c r="P12" s="58" t="s">
        <v>65</v>
      </c>
      <c r="Q12" s="58" t="s">
        <v>65</v>
      </c>
      <c r="R12" s="282" t="s">
        <v>65</v>
      </c>
      <c r="S12" s="282" t="s">
        <v>226</v>
      </c>
      <c r="T12" s="58" t="s">
        <v>65</v>
      </c>
      <c r="U12" s="58" t="s">
        <v>65</v>
      </c>
      <c r="V12" s="58" t="s">
        <v>65</v>
      </c>
      <c r="W12" s="282" t="s">
        <v>65</v>
      </c>
      <c r="X12" s="282" t="s">
        <v>227</v>
      </c>
      <c r="Y12" s="75" t="s">
        <v>65</v>
      </c>
      <c r="Z12" s="75" t="s">
        <v>65</v>
      </c>
      <c r="AA12" s="75" t="s">
        <v>65</v>
      </c>
      <c r="AB12" s="282" t="s">
        <v>65</v>
      </c>
      <c r="AC12" s="312" t="s">
        <v>226</v>
      </c>
      <c r="AD12" s="58" t="s">
        <v>65</v>
      </c>
      <c r="AE12" s="58" t="s">
        <v>65</v>
      </c>
      <c r="AF12" s="58" t="s">
        <v>65</v>
      </c>
      <c r="AG12" s="282" t="s">
        <v>65</v>
      </c>
      <c r="AH12" s="282" t="s">
        <v>226</v>
      </c>
      <c r="AI12" s="58" t="s">
        <v>65</v>
      </c>
      <c r="AJ12" s="58" t="s">
        <v>65</v>
      </c>
      <c r="AK12" s="58" t="s">
        <v>65</v>
      </c>
      <c r="AL12" s="282" t="s">
        <v>65</v>
      </c>
      <c r="AM12" s="282" t="s">
        <v>226</v>
      </c>
      <c r="AN12" s="58" t="s">
        <v>65</v>
      </c>
      <c r="AO12" s="58" t="s">
        <v>65</v>
      </c>
      <c r="AP12" s="58" t="s">
        <v>65</v>
      </c>
      <c r="AQ12" s="282" t="s">
        <v>65</v>
      </c>
      <c r="AR12" s="282" t="s">
        <v>226</v>
      </c>
      <c r="AS12" s="58" t="s">
        <v>65</v>
      </c>
      <c r="AT12" s="58" t="s">
        <v>65</v>
      </c>
      <c r="AU12" s="58" t="s">
        <v>65</v>
      </c>
      <c r="AV12" s="282" t="s">
        <v>65</v>
      </c>
      <c r="AW12" s="282" t="s">
        <v>226</v>
      </c>
      <c r="AX12" s="58" t="s">
        <v>65</v>
      </c>
      <c r="AY12" s="58" t="s">
        <v>65</v>
      </c>
      <c r="AZ12" s="58" t="s">
        <v>65</v>
      </c>
      <c r="BA12" s="282" t="s">
        <v>65</v>
      </c>
      <c r="BB12" s="282" t="s">
        <v>226</v>
      </c>
      <c r="BC12" s="58" t="s">
        <v>65</v>
      </c>
      <c r="BD12" s="58" t="s">
        <v>65</v>
      </c>
      <c r="BE12" s="58" t="s">
        <v>65</v>
      </c>
      <c r="BF12" s="282" t="s">
        <v>65</v>
      </c>
      <c r="BG12" s="282" t="s">
        <v>226</v>
      </c>
      <c r="BH12" s="58" t="s">
        <v>65</v>
      </c>
      <c r="BI12" s="58" t="s">
        <v>65</v>
      </c>
      <c r="BJ12" s="58" t="s">
        <v>65</v>
      </c>
      <c r="BK12" s="282" t="s">
        <v>65</v>
      </c>
      <c r="BL12" s="282" t="s">
        <v>226</v>
      </c>
      <c r="BM12" s="58" t="s">
        <v>65</v>
      </c>
      <c r="BN12" s="58" t="s">
        <v>65</v>
      </c>
      <c r="BO12" s="58" t="s">
        <v>65</v>
      </c>
      <c r="BP12" s="282" t="s">
        <v>65</v>
      </c>
      <c r="BQ12" s="282" t="s">
        <v>226</v>
      </c>
      <c r="BR12" s="58" t="s">
        <v>65</v>
      </c>
      <c r="BS12" s="58" t="s">
        <v>65</v>
      </c>
      <c r="BT12" s="58" t="s">
        <v>65</v>
      </c>
      <c r="BU12" s="282" t="s">
        <v>65</v>
      </c>
      <c r="BV12" s="282" t="s">
        <v>226</v>
      </c>
      <c r="BW12" s="58" t="s">
        <v>65</v>
      </c>
      <c r="BX12" s="58" t="s">
        <v>65</v>
      </c>
      <c r="BY12" s="58" t="s">
        <v>65</v>
      </c>
      <c r="BZ12" s="282" t="s">
        <v>65</v>
      </c>
      <c r="CA12" s="282" t="s">
        <v>226</v>
      </c>
      <c r="CB12" s="42"/>
      <c r="CC12" s="42"/>
      <c r="CD12" s="42"/>
      <c r="CE12" s="42"/>
      <c r="CF12" s="42"/>
      <c r="CG12" s="42"/>
      <c r="CH12" s="42"/>
    </row>
    <row r="13" spans="1:86 16369:16369" ht="40.5" customHeight="1" x14ac:dyDescent="0.25">
      <c r="A13" s="154"/>
      <c r="B13" s="304"/>
      <c r="C13" s="236"/>
      <c r="D13" s="109" t="s">
        <v>60</v>
      </c>
      <c r="E13" s="58" t="s">
        <v>65</v>
      </c>
      <c r="F13" s="58" t="s">
        <v>65</v>
      </c>
      <c r="G13" s="58" t="s">
        <v>65</v>
      </c>
      <c r="H13" s="283"/>
      <c r="I13" s="307"/>
      <c r="J13" s="58" t="s">
        <v>65</v>
      </c>
      <c r="K13" s="58" t="s">
        <v>65</v>
      </c>
      <c r="L13" s="58" t="s">
        <v>65</v>
      </c>
      <c r="M13" s="283"/>
      <c r="N13" s="283"/>
      <c r="O13" s="58" t="s">
        <v>65</v>
      </c>
      <c r="P13" s="58" t="s">
        <v>65</v>
      </c>
      <c r="Q13" s="58" t="s">
        <v>65</v>
      </c>
      <c r="R13" s="283"/>
      <c r="S13" s="283"/>
      <c r="T13" s="58" t="s">
        <v>65</v>
      </c>
      <c r="U13" s="58" t="s">
        <v>65</v>
      </c>
      <c r="V13" s="58" t="s">
        <v>65</v>
      </c>
      <c r="W13" s="283"/>
      <c r="X13" s="283"/>
      <c r="Y13" s="75" t="s">
        <v>65</v>
      </c>
      <c r="Z13" s="75" t="s">
        <v>65</v>
      </c>
      <c r="AA13" s="75" t="s">
        <v>65</v>
      </c>
      <c r="AB13" s="283"/>
      <c r="AC13" s="313"/>
      <c r="AD13" s="58" t="s">
        <v>65</v>
      </c>
      <c r="AE13" s="58" t="s">
        <v>65</v>
      </c>
      <c r="AF13" s="58" t="s">
        <v>65</v>
      </c>
      <c r="AG13" s="283"/>
      <c r="AH13" s="283"/>
      <c r="AI13" s="58" t="s">
        <v>65</v>
      </c>
      <c r="AJ13" s="58" t="s">
        <v>65</v>
      </c>
      <c r="AK13" s="58" t="s">
        <v>65</v>
      </c>
      <c r="AL13" s="283"/>
      <c r="AM13" s="283"/>
      <c r="AN13" s="58" t="s">
        <v>65</v>
      </c>
      <c r="AO13" s="58" t="s">
        <v>65</v>
      </c>
      <c r="AP13" s="58" t="s">
        <v>65</v>
      </c>
      <c r="AQ13" s="283"/>
      <c r="AR13" s="283"/>
      <c r="AS13" s="58" t="s">
        <v>65</v>
      </c>
      <c r="AT13" s="58" t="s">
        <v>65</v>
      </c>
      <c r="AU13" s="58" t="s">
        <v>65</v>
      </c>
      <c r="AV13" s="283"/>
      <c r="AW13" s="283"/>
      <c r="AX13" s="58" t="s">
        <v>65</v>
      </c>
      <c r="AY13" s="58" t="s">
        <v>65</v>
      </c>
      <c r="AZ13" s="58" t="s">
        <v>65</v>
      </c>
      <c r="BA13" s="283"/>
      <c r="BB13" s="283"/>
      <c r="BC13" s="58" t="s">
        <v>65</v>
      </c>
      <c r="BD13" s="58" t="s">
        <v>65</v>
      </c>
      <c r="BE13" s="58" t="s">
        <v>65</v>
      </c>
      <c r="BF13" s="283"/>
      <c r="BG13" s="283"/>
      <c r="BH13" s="58" t="s">
        <v>65</v>
      </c>
      <c r="BI13" s="58" t="s">
        <v>65</v>
      </c>
      <c r="BJ13" s="58" t="s">
        <v>65</v>
      </c>
      <c r="BK13" s="283"/>
      <c r="BL13" s="283"/>
      <c r="BM13" s="58" t="s">
        <v>65</v>
      </c>
      <c r="BN13" s="58" t="s">
        <v>65</v>
      </c>
      <c r="BO13" s="58" t="s">
        <v>65</v>
      </c>
      <c r="BP13" s="283"/>
      <c r="BQ13" s="283"/>
      <c r="BR13" s="58" t="s">
        <v>65</v>
      </c>
      <c r="BS13" s="58" t="s">
        <v>65</v>
      </c>
      <c r="BT13" s="58" t="s">
        <v>65</v>
      </c>
      <c r="BU13" s="283"/>
      <c r="BV13" s="283"/>
      <c r="BW13" s="58" t="s">
        <v>65</v>
      </c>
      <c r="BX13" s="58" t="s">
        <v>65</v>
      </c>
      <c r="BY13" s="58" t="s">
        <v>65</v>
      </c>
      <c r="BZ13" s="283"/>
      <c r="CA13" s="283"/>
      <c r="CB13" s="42"/>
      <c r="CC13" s="42"/>
      <c r="CD13" s="42"/>
      <c r="CE13" s="42"/>
      <c r="CF13" s="42"/>
      <c r="CG13" s="42"/>
      <c r="CH13" s="42"/>
    </row>
    <row r="14" spans="1:86 16369:16369" ht="28.5" x14ac:dyDescent="0.25">
      <c r="A14" s="154"/>
      <c r="B14" s="304"/>
      <c r="C14" s="236"/>
      <c r="D14" s="109" t="s">
        <v>61</v>
      </c>
      <c r="E14" s="58" t="s">
        <v>65</v>
      </c>
      <c r="F14" s="58" t="s">
        <v>65</v>
      </c>
      <c r="G14" s="58" t="s">
        <v>65</v>
      </c>
      <c r="H14" s="283"/>
      <c r="I14" s="307"/>
      <c r="J14" s="58" t="s">
        <v>65</v>
      </c>
      <c r="K14" s="58" t="s">
        <v>65</v>
      </c>
      <c r="L14" s="58" t="s">
        <v>65</v>
      </c>
      <c r="M14" s="283"/>
      <c r="N14" s="283"/>
      <c r="O14" s="58" t="s">
        <v>65</v>
      </c>
      <c r="P14" s="58" t="s">
        <v>65</v>
      </c>
      <c r="Q14" s="58" t="s">
        <v>65</v>
      </c>
      <c r="R14" s="283"/>
      <c r="S14" s="283"/>
      <c r="T14" s="58" t="s">
        <v>65</v>
      </c>
      <c r="U14" s="58" t="s">
        <v>65</v>
      </c>
      <c r="V14" s="58" t="s">
        <v>65</v>
      </c>
      <c r="W14" s="283"/>
      <c r="X14" s="283"/>
      <c r="Y14" s="75" t="s">
        <v>65</v>
      </c>
      <c r="Z14" s="75" t="s">
        <v>65</v>
      </c>
      <c r="AA14" s="75" t="s">
        <v>65</v>
      </c>
      <c r="AB14" s="283"/>
      <c r="AC14" s="313"/>
      <c r="AD14" s="58" t="s">
        <v>65</v>
      </c>
      <c r="AE14" s="58" t="s">
        <v>65</v>
      </c>
      <c r="AF14" s="58" t="s">
        <v>65</v>
      </c>
      <c r="AG14" s="283"/>
      <c r="AH14" s="283"/>
      <c r="AI14" s="58" t="s">
        <v>65</v>
      </c>
      <c r="AJ14" s="58" t="s">
        <v>65</v>
      </c>
      <c r="AK14" s="58" t="s">
        <v>65</v>
      </c>
      <c r="AL14" s="283"/>
      <c r="AM14" s="283"/>
      <c r="AN14" s="58" t="s">
        <v>65</v>
      </c>
      <c r="AO14" s="58" t="s">
        <v>65</v>
      </c>
      <c r="AP14" s="58" t="s">
        <v>65</v>
      </c>
      <c r="AQ14" s="283"/>
      <c r="AR14" s="283"/>
      <c r="AS14" s="58" t="s">
        <v>65</v>
      </c>
      <c r="AT14" s="58" t="s">
        <v>65</v>
      </c>
      <c r="AU14" s="58" t="s">
        <v>65</v>
      </c>
      <c r="AV14" s="283"/>
      <c r="AW14" s="283"/>
      <c r="AX14" s="58" t="s">
        <v>65</v>
      </c>
      <c r="AY14" s="58" t="s">
        <v>65</v>
      </c>
      <c r="AZ14" s="58" t="s">
        <v>65</v>
      </c>
      <c r="BA14" s="283"/>
      <c r="BB14" s="283"/>
      <c r="BC14" s="58" t="s">
        <v>65</v>
      </c>
      <c r="BD14" s="58" t="s">
        <v>65</v>
      </c>
      <c r="BE14" s="58" t="s">
        <v>65</v>
      </c>
      <c r="BF14" s="283"/>
      <c r="BG14" s="283"/>
      <c r="BH14" s="58" t="s">
        <v>65</v>
      </c>
      <c r="BI14" s="58" t="s">
        <v>65</v>
      </c>
      <c r="BJ14" s="58" t="s">
        <v>65</v>
      </c>
      <c r="BK14" s="283"/>
      <c r="BL14" s="283"/>
      <c r="BM14" s="58" t="s">
        <v>65</v>
      </c>
      <c r="BN14" s="58" t="s">
        <v>65</v>
      </c>
      <c r="BO14" s="58" t="s">
        <v>65</v>
      </c>
      <c r="BP14" s="283"/>
      <c r="BQ14" s="283"/>
      <c r="BR14" s="58" t="s">
        <v>65</v>
      </c>
      <c r="BS14" s="58" t="s">
        <v>65</v>
      </c>
      <c r="BT14" s="58" t="s">
        <v>65</v>
      </c>
      <c r="BU14" s="283"/>
      <c r="BV14" s="283"/>
      <c r="BW14" s="58" t="s">
        <v>65</v>
      </c>
      <c r="BX14" s="58" t="s">
        <v>65</v>
      </c>
      <c r="BY14" s="58" t="s">
        <v>65</v>
      </c>
      <c r="BZ14" s="283"/>
      <c r="CA14" s="283"/>
      <c r="CB14" s="42"/>
      <c r="CC14" s="42"/>
      <c r="CD14" s="42"/>
      <c r="CE14" s="42"/>
      <c r="CF14" s="42"/>
      <c r="CG14" s="42"/>
      <c r="CH14" s="42"/>
    </row>
    <row r="15" spans="1:86 16369:16369" ht="26.25" customHeight="1" x14ac:dyDescent="0.25">
      <c r="A15" s="154"/>
      <c r="B15" s="305"/>
      <c r="C15" s="142"/>
      <c r="D15" s="50" t="s">
        <v>70</v>
      </c>
      <c r="E15" s="58" t="s">
        <v>65</v>
      </c>
      <c r="F15" s="58" t="s">
        <v>65</v>
      </c>
      <c r="G15" s="58" t="s">
        <v>65</v>
      </c>
      <c r="H15" s="284"/>
      <c r="I15" s="308"/>
      <c r="J15" s="58" t="s">
        <v>65</v>
      </c>
      <c r="K15" s="58" t="s">
        <v>65</v>
      </c>
      <c r="L15" s="58" t="s">
        <v>65</v>
      </c>
      <c r="M15" s="284"/>
      <c r="N15" s="284"/>
      <c r="O15" s="58" t="s">
        <v>65</v>
      </c>
      <c r="P15" s="58" t="s">
        <v>65</v>
      </c>
      <c r="Q15" s="58" t="s">
        <v>65</v>
      </c>
      <c r="R15" s="284"/>
      <c r="S15" s="284"/>
      <c r="T15" s="58" t="s">
        <v>65</v>
      </c>
      <c r="U15" s="58" t="s">
        <v>65</v>
      </c>
      <c r="V15" s="58" t="s">
        <v>65</v>
      </c>
      <c r="W15" s="284"/>
      <c r="X15" s="284"/>
      <c r="Y15" s="75" t="s">
        <v>65</v>
      </c>
      <c r="Z15" s="75" t="s">
        <v>65</v>
      </c>
      <c r="AA15" s="75" t="s">
        <v>65</v>
      </c>
      <c r="AB15" s="284"/>
      <c r="AC15" s="314"/>
      <c r="AD15" s="58" t="s">
        <v>65</v>
      </c>
      <c r="AE15" s="58" t="s">
        <v>65</v>
      </c>
      <c r="AF15" s="58" t="s">
        <v>65</v>
      </c>
      <c r="AG15" s="284"/>
      <c r="AH15" s="284"/>
      <c r="AI15" s="58" t="s">
        <v>65</v>
      </c>
      <c r="AJ15" s="58" t="s">
        <v>65</v>
      </c>
      <c r="AK15" s="58" t="s">
        <v>65</v>
      </c>
      <c r="AL15" s="284"/>
      <c r="AM15" s="284"/>
      <c r="AN15" s="58" t="s">
        <v>65</v>
      </c>
      <c r="AO15" s="58" t="s">
        <v>65</v>
      </c>
      <c r="AP15" s="58" t="s">
        <v>65</v>
      </c>
      <c r="AQ15" s="284"/>
      <c r="AR15" s="284"/>
      <c r="AS15" s="58" t="s">
        <v>65</v>
      </c>
      <c r="AT15" s="58" t="s">
        <v>65</v>
      </c>
      <c r="AU15" s="58" t="s">
        <v>65</v>
      </c>
      <c r="AV15" s="284"/>
      <c r="AW15" s="284"/>
      <c r="AX15" s="58" t="s">
        <v>65</v>
      </c>
      <c r="AY15" s="58" t="s">
        <v>65</v>
      </c>
      <c r="AZ15" s="58" t="s">
        <v>65</v>
      </c>
      <c r="BA15" s="284"/>
      <c r="BB15" s="284"/>
      <c r="BC15" s="58" t="s">
        <v>65</v>
      </c>
      <c r="BD15" s="58" t="s">
        <v>65</v>
      </c>
      <c r="BE15" s="58" t="s">
        <v>65</v>
      </c>
      <c r="BF15" s="284"/>
      <c r="BG15" s="284"/>
      <c r="BH15" s="58" t="s">
        <v>103</v>
      </c>
      <c r="BI15" s="58" t="s">
        <v>65</v>
      </c>
      <c r="BJ15" s="58" t="s">
        <v>65</v>
      </c>
      <c r="BK15" s="284"/>
      <c r="BL15" s="284"/>
      <c r="BM15" s="58" t="s">
        <v>103</v>
      </c>
      <c r="BN15" s="58" t="s">
        <v>65</v>
      </c>
      <c r="BO15" s="58" t="s">
        <v>65</v>
      </c>
      <c r="BP15" s="284"/>
      <c r="BQ15" s="284"/>
      <c r="BR15" s="58" t="s">
        <v>65</v>
      </c>
      <c r="BS15" s="58" t="s">
        <v>65</v>
      </c>
      <c r="BT15" s="58" t="s">
        <v>65</v>
      </c>
      <c r="BU15" s="284"/>
      <c r="BV15" s="284"/>
      <c r="BW15" s="58" t="s">
        <v>65</v>
      </c>
      <c r="BX15" s="58" t="s">
        <v>65</v>
      </c>
      <c r="BY15" s="58" t="s">
        <v>65</v>
      </c>
      <c r="BZ15" s="284"/>
      <c r="CA15" s="283"/>
      <c r="CB15" s="42"/>
      <c r="CC15" s="42"/>
      <c r="CD15" s="42"/>
      <c r="CE15" s="42"/>
      <c r="CF15" s="42"/>
      <c r="CG15" s="42"/>
      <c r="CH15" s="42"/>
    </row>
    <row r="16" spans="1:86 16369:16369" ht="30" customHeight="1" x14ac:dyDescent="0.25">
      <c r="A16" s="154"/>
      <c r="B16" s="303" t="s">
        <v>72</v>
      </c>
      <c r="C16" s="148" t="s">
        <v>215</v>
      </c>
      <c r="D16" s="65" t="s">
        <v>59</v>
      </c>
      <c r="E16" s="58" t="s">
        <v>103</v>
      </c>
      <c r="F16" s="58" t="s">
        <v>102</v>
      </c>
      <c r="G16" s="58" t="s">
        <v>102</v>
      </c>
      <c r="H16" s="282" t="s">
        <v>102</v>
      </c>
      <c r="I16" s="315" t="s">
        <v>766</v>
      </c>
      <c r="J16" s="58" t="s">
        <v>103</v>
      </c>
      <c r="K16" s="58" t="s">
        <v>102</v>
      </c>
      <c r="L16" s="58" t="s">
        <v>102</v>
      </c>
      <c r="M16" s="282" t="s">
        <v>102</v>
      </c>
      <c r="N16" s="318" t="s">
        <v>767</v>
      </c>
      <c r="O16" s="58" t="s">
        <v>103</v>
      </c>
      <c r="P16" s="58" t="s">
        <v>102</v>
      </c>
      <c r="Q16" s="58" t="s">
        <v>102</v>
      </c>
      <c r="R16" s="282" t="s">
        <v>102</v>
      </c>
      <c r="S16" s="315" t="s">
        <v>768</v>
      </c>
      <c r="T16" s="58" t="s">
        <v>103</v>
      </c>
      <c r="U16" s="58" t="s">
        <v>102</v>
      </c>
      <c r="V16" s="58" t="s">
        <v>102</v>
      </c>
      <c r="W16" s="282" t="s">
        <v>102</v>
      </c>
      <c r="X16" s="324" t="s">
        <v>651</v>
      </c>
      <c r="Y16" s="75" t="s">
        <v>103</v>
      </c>
      <c r="Z16" s="75" t="s">
        <v>102</v>
      </c>
      <c r="AA16" s="75" t="s">
        <v>102</v>
      </c>
      <c r="AB16" s="282" t="s">
        <v>102</v>
      </c>
      <c r="AC16" s="318" t="s">
        <v>769</v>
      </c>
      <c r="AD16" s="58" t="s">
        <v>103</v>
      </c>
      <c r="AE16" s="58" t="s">
        <v>102</v>
      </c>
      <c r="AF16" s="58" t="s">
        <v>102</v>
      </c>
      <c r="AG16" s="282" t="s">
        <v>102</v>
      </c>
      <c r="AH16" s="321" t="s">
        <v>770</v>
      </c>
      <c r="AI16" s="58" t="s">
        <v>103</v>
      </c>
      <c r="AJ16" s="58" t="s">
        <v>102</v>
      </c>
      <c r="AK16" s="58" t="s">
        <v>102</v>
      </c>
      <c r="AL16" s="282" t="s">
        <v>102</v>
      </c>
      <c r="AM16" s="321" t="s">
        <v>771</v>
      </c>
      <c r="AN16" s="58" t="s">
        <v>103</v>
      </c>
      <c r="AO16" s="58" t="s">
        <v>102</v>
      </c>
      <c r="AP16" s="58" t="s">
        <v>102</v>
      </c>
      <c r="AQ16" s="282" t="s">
        <v>102</v>
      </c>
      <c r="AR16" s="318" t="s">
        <v>772</v>
      </c>
      <c r="AS16" s="58" t="s">
        <v>103</v>
      </c>
      <c r="AT16" s="58" t="s">
        <v>102</v>
      </c>
      <c r="AU16" s="58" t="s">
        <v>102</v>
      </c>
      <c r="AV16" s="282" t="s">
        <v>102</v>
      </c>
      <c r="AW16" s="318" t="s">
        <v>773</v>
      </c>
      <c r="AX16" s="58" t="s">
        <v>103</v>
      </c>
      <c r="AY16" s="58" t="s">
        <v>103</v>
      </c>
      <c r="AZ16" s="58" t="s">
        <v>103</v>
      </c>
      <c r="BA16" s="282" t="s">
        <v>103</v>
      </c>
      <c r="BB16" s="333" t="s">
        <v>229</v>
      </c>
      <c r="BC16" s="58" t="s">
        <v>103</v>
      </c>
      <c r="BD16" s="58" t="s">
        <v>102</v>
      </c>
      <c r="BE16" s="58" t="s">
        <v>102</v>
      </c>
      <c r="BF16" s="282" t="s">
        <v>102</v>
      </c>
      <c r="BG16" s="318" t="s">
        <v>652</v>
      </c>
      <c r="BH16" s="58" t="s">
        <v>103</v>
      </c>
      <c r="BI16" s="58" t="s">
        <v>102</v>
      </c>
      <c r="BJ16" s="58" t="s">
        <v>102</v>
      </c>
      <c r="BK16" s="282" t="s">
        <v>102</v>
      </c>
      <c r="BL16" s="318" t="s">
        <v>774</v>
      </c>
      <c r="BM16" s="58" t="s">
        <v>103</v>
      </c>
      <c r="BN16" s="58" t="s">
        <v>102</v>
      </c>
      <c r="BO16" s="58" t="s">
        <v>102</v>
      </c>
      <c r="BP16" s="282" t="s">
        <v>102</v>
      </c>
      <c r="BQ16" s="318" t="s">
        <v>775</v>
      </c>
      <c r="BR16" s="58" t="s">
        <v>103</v>
      </c>
      <c r="BS16" s="58" t="s">
        <v>103</v>
      </c>
      <c r="BT16" s="58" t="s">
        <v>103</v>
      </c>
      <c r="BU16" s="282" t="s">
        <v>103</v>
      </c>
      <c r="BV16" s="318" t="s">
        <v>776</v>
      </c>
      <c r="BW16" s="58" t="s">
        <v>103</v>
      </c>
      <c r="BX16" s="58" t="s">
        <v>103</v>
      </c>
      <c r="BY16" s="58" t="s">
        <v>103</v>
      </c>
      <c r="BZ16" s="282" t="s">
        <v>103</v>
      </c>
      <c r="CA16" s="330" t="s">
        <v>230</v>
      </c>
      <c r="CB16" s="42"/>
      <c r="CC16" s="42"/>
      <c r="CD16" s="42"/>
      <c r="CE16" s="42"/>
      <c r="CF16" s="42"/>
      <c r="CG16" s="42"/>
      <c r="CH16" s="42"/>
    </row>
    <row r="17" spans="1:86" ht="21.75" customHeight="1" x14ac:dyDescent="0.25">
      <c r="A17" s="154"/>
      <c r="B17" s="304"/>
      <c r="C17" s="152"/>
      <c r="D17" s="65" t="s">
        <v>60</v>
      </c>
      <c r="E17" s="58" t="s">
        <v>103</v>
      </c>
      <c r="F17" s="58" t="s">
        <v>102</v>
      </c>
      <c r="G17" s="58" t="s">
        <v>102</v>
      </c>
      <c r="H17" s="283"/>
      <c r="I17" s="316"/>
      <c r="J17" s="58" t="s">
        <v>103</v>
      </c>
      <c r="K17" s="58" t="s">
        <v>102</v>
      </c>
      <c r="L17" s="58" t="s">
        <v>102</v>
      </c>
      <c r="M17" s="283"/>
      <c r="N17" s="319"/>
      <c r="O17" s="58" t="s">
        <v>103</v>
      </c>
      <c r="P17" s="58" t="s">
        <v>102</v>
      </c>
      <c r="Q17" s="58" t="s">
        <v>103</v>
      </c>
      <c r="R17" s="283"/>
      <c r="S17" s="316"/>
      <c r="T17" s="58" t="s">
        <v>103</v>
      </c>
      <c r="U17" s="58" t="s">
        <v>102</v>
      </c>
      <c r="V17" s="58" t="s">
        <v>102</v>
      </c>
      <c r="W17" s="283"/>
      <c r="X17" s="322"/>
      <c r="Y17" s="75" t="s">
        <v>103</v>
      </c>
      <c r="Z17" s="75" t="s">
        <v>102</v>
      </c>
      <c r="AA17" s="75" t="s">
        <v>102</v>
      </c>
      <c r="AB17" s="283"/>
      <c r="AC17" s="319"/>
      <c r="AD17" s="58" t="s">
        <v>103</v>
      </c>
      <c r="AE17" s="58" t="s">
        <v>102</v>
      </c>
      <c r="AF17" s="58" t="s">
        <v>102</v>
      </c>
      <c r="AG17" s="283"/>
      <c r="AH17" s="322"/>
      <c r="AI17" s="58" t="s">
        <v>103</v>
      </c>
      <c r="AJ17" s="58" t="s">
        <v>102</v>
      </c>
      <c r="AK17" s="58" t="s">
        <v>102</v>
      </c>
      <c r="AL17" s="283"/>
      <c r="AM17" s="322"/>
      <c r="AN17" s="58" t="s">
        <v>103</v>
      </c>
      <c r="AO17" s="58" t="s">
        <v>102</v>
      </c>
      <c r="AP17" s="58" t="s">
        <v>102</v>
      </c>
      <c r="AQ17" s="283"/>
      <c r="AR17" s="319"/>
      <c r="AS17" s="58" t="s">
        <v>103</v>
      </c>
      <c r="AT17" s="58" t="s">
        <v>102</v>
      </c>
      <c r="AU17" s="58" t="s">
        <v>102</v>
      </c>
      <c r="AV17" s="283"/>
      <c r="AW17" s="319"/>
      <c r="AX17" s="58" t="s">
        <v>103</v>
      </c>
      <c r="AY17" s="58" t="s">
        <v>103</v>
      </c>
      <c r="AZ17" s="58" t="s">
        <v>103</v>
      </c>
      <c r="BA17" s="283"/>
      <c r="BB17" s="338"/>
      <c r="BC17" s="58" t="s">
        <v>103</v>
      </c>
      <c r="BD17" s="58" t="s">
        <v>102</v>
      </c>
      <c r="BE17" s="58" t="s">
        <v>102</v>
      </c>
      <c r="BF17" s="283"/>
      <c r="BG17" s="319"/>
      <c r="BH17" s="58" t="s">
        <v>103</v>
      </c>
      <c r="BI17" s="58" t="s">
        <v>102</v>
      </c>
      <c r="BJ17" s="58" t="s">
        <v>102</v>
      </c>
      <c r="BK17" s="283"/>
      <c r="BL17" s="319"/>
      <c r="BM17" s="58" t="s">
        <v>103</v>
      </c>
      <c r="BN17" s="58" t="s">
        <v>102</v>
      </c>
      <c r="BO17" s="58" t="s">
        <v>102</v>
      </c>
      <c r="BP17" s="283"/>
      <c r="BQ17" s="319"/>
      <c r="BR17" s="58" t="s">
        <v>103</v>
      </c>
      <c r="BS17" s="58" t="s">
        <v>103</v>
      </c>
      <c r="BT17" s="58" t="s">
        <v>103</v>
      </c>
      <c r="BU17" s="283"/>
      <c r="BV17" s="319"/>
      <c r="BW17" s="58" t="s">
        <v>103</v>
      </c>
      <c r="BX17" s="58" t="s">
        <v>103</v>
      </c>
      <c r="BY17" s="58" t="s">
        <v>103</v>
      </c>
      <c r="BZ17" s="283"/>
      <c r="CA17" s="331"/>
      <c r="CB17" s="42"/>
      <c r="CC17" s="42"/>
      <c r="CD17" s="42"/>
      <c r="CE17" s="42"/>
      <c r="CF17" s="42"/>
      <c r="CG17" s="42"/>
      <c r="CH17" s="42"/>
    </row>
    <row r="18" spans="1:86" ht="21.75" customHeight="1" x14ac:dyDescent="0.25">
      <c r="A18" s="154"/>
      <c r="B18" s="304"/>
      <c r="C18" s="152"/>
      <c r="D18" s="65" t="s">
        <v>73</v>
      </c>
      <c r="E18" s="58" t="s">
        <v>103</v>
      </c>
      <c r="F18" s="58" t="s">
        <v>102</v>
      </c>
      <c r="G18" s="58" t="s">
        <v>102</v>
      </c>
      <c r="H18" s="283"/>
      <c r="I18" s="316"/>
      <c r="J18" s="58" t="s">
        <v>103</v>
      </c>
      <c r="K18" s="58" t="s">
        <v>102</v>
      </c>
      <c r="L18" s="58" t="s">
        <v>102</v>
      </c>
      <c r="M18" s="283"/>
      <c r="N18" s="319"/>
      <c r="O18" s="58" t="s">
        <v>103</v>
      </c>
      <c r="P18" s="58" t="s">
        <v>102</v>
      </c>
      <c r="Q18" s="58" t="s">
        <v>102</v>
      </c>
      <c r="R18" s="283"/>
      <c r="S18" s="316"/>
      <c r="T18" s="58" t="s">
        <v>103</v>
      </c>
      <c r="U18" s="58" t="s">
        <v>102</v>
      </c>
      <c r="V18" s="58" t="s">
        <v>102</v>
      </c>
      <c r="W18" s="283"/>
      <c r="X18" s="322"/>
      <c r="Y18" s="75" t="s">
        <v>103</v>
      </c>
      <c r="Z18" s="75" t="s">
        <v>102</v>
      </c>
      <c r="AA18" s="75" t="s">
        <v>102</v>
      </c>
      <c r="AB18" s="283"/>
      <c r="AC18" s="319"/>
      <c r="AD18" s="58" t="s">
        <v>103</v>
      </c>
      <c r="AE18" s="58" t="s">
        <v>102</v>
      </c>
      <c r="AF18" s="58" t="s">
        <v>102</v>
      </c>
      <c r="AG18" s="283"/>
      <c r="AH18" s="322"/>
      <c r="AI18" s="58" t="s">
        <v>103</v>
      </c>
      <c r="AJ18" s="58" t="s">
        <v>102</v>
      </c>
      <c r="AK18" s="58" t="s">
        <v>102</v>
      </c>
      <c r="AL18" s="283"/>
      <c r="AM18" s="322"/>
      <c r="AN18" s="58" t="s">
        <v>103</v>
      </c>
      <c r="AO18" s="58" t="s">
        <v>102</v>
      </c>
      <c r="AP18" s="58" t="s">
        <v>102</v>
      </c>
      <c r="AQ18" s="283"/>
      <c r="AR18" s="319"/>
      <c r="AS18" s="58" t="s">
        <v>103</v>
      </c>
      <c r="AT18" s="58" t="s">
        <v>102</v>
      </c>
      <c r="AU18" s="58" t="s">
        <v>102</v>
      </c>
      <c r="AV18" s="283"/>
      <c r="AW18" s="319"/>
      <c r="AX18" s="58" t="s">
        <v>103</v>
      </c>
      <c r="AY18" s="58" t="s">
        <v>103</v>
      </c>
      <c r="AZ18" s="58" t="s">
        <v>103</v>
      </c>
      <c r="BA18" s="283"/>
      <c r="BB18" s="338"/>
      <c r="BC18" s="58" t="s">
        <v>103</v>
      </c>
      <c r="BD18" s="58" t="s">
        <v>102</v>
      </c>
      <c r="BE18" s="58" t="s">
        <v>102</v>
      </c>
      <c r="BF18" s="283"/>
      <c r="BG18" s="319"/>
      <c r="BH18" s="58" t="s">
        <v>103</v>
      </c>
      <c r="BI18" s="58" t="s">
        <v>102</v>
      </c>
      <c r="BJ18" s="58" t="s">
        <v>102</v>
      </c>
      <c r="BK18" s="283"/>
      <c r="BL18" s="319"/>
      <c r="BM18" s="58" t="s">
        <v>103</v>
      </c>
      <c r="BN18" s="58" t="s">
        <v>102</v>
      </c>
      <c r="BO18" s="58" t="s">
        <v>102</v>
      </c>
      <c r="BP18" s="283"/>
      <c r="BQ18" s="319"/>
      <c r="BR18" s="58" t="s">
        <v>103</v>
      </c>
      <c r="BS18" s="58" t="s">
        <v>102</v>
      </c>
      <c r="BT18" s="58" t="s">
        <v>103</v>
      </c>
      <c r="BU18" s="283"/>
      <c r="BV18" s="319"/>
      <c r="BW18" s="58" t="s">
        <v>103</v>
      </c>
      <c r="BX18" s="58" t="s">
        <v>103</v>
      </c>
      <c r="BY18" s="58" t="s">
        <v>103</v>
      </c>
      <c r="BZ18" s="283"/>
      <c r="CA18" s="331"/>
      <c r="CB18" s="42"/>
      <c r="CC18" s="42"/>
      <c r="CD18" s="42"/>
      <c r="CE18" s="42"/>
      <c r="CF18" s="42"/>
      <c r="CG18" s="42"/>
      <c r="CH18" s="42"/>
    </row>
    <row r="19" spans="1:86" ht="151.5" customHeight="1" x14ac:dyDescent="0.25">
      <c r="A19" s="154"/>
      <c r="B19" s="305"/>
      <c r="C19" s="149"/>
      <c r="D19" s="65" t="s">
        <v>74</v>
      </c>
      <c r="E19" s="58" t="s">
        <v>103</v>
      </c>
      <c r="F19" s="58" t="s">
        <v>102</v>
      </c>
      <c r="G19" s="58" t="s">
        <v>102</v>
      </c>
      <c r="H19" s="284"/>
      <c r="I19" s="317"/>
      <c r="J19" s="58" t="s">
        <v>103</v>
      </c>
      <c r="K19" s="58" t="s">
        <v>102</v>
      </c>
      <c r="L19" s="58" t="s">
        <v>102</v>
      </c>
      <c r="M19" s="284"/>
      <c r="N19" s="320"/>
      <c r="O19" s="58" t="s">
        <v>103</v>
      </c>
      <c r="P19" s="58" t="s">
        <v>102</v>
      </c>
      <c r="Q19" s="58" t="s">
        <v>102</v>
      </c>
      <c r="R19" s="284"/>
      <c r="S19" s="317"/>
      <c r="T19" s="58" t="s">
        <v>103</v>
      </c>
      <c r="U19" s="58" t="s">
        <v>102</v>
      </c>
      <c r="V19" s="58" t="s">
        <v>102</v>
      </c>
      <c r="W19" s="284"/>
      <c r="X19" s="323"/>
      <c r="Y19" s="75" t="s">
        <v>103</v>
      </c>
      <c r="Z19" s="75" t="s">
        <v>102</v>
      </c>
      <c r="AA19" s="75" t="s">
        <v>103</v>
      </c>
      <c r="AB19" s="284"/>
      <c r="AC19" s="320"/>
      <c r="AD19" s="58" t="s">
        <v>103</v>
      </c>
      <c r="AE19" s="58" t="s">
        <v>102</v>
      </c>
      <c r="AF19" s="58" t="s">
        <v>102</v>
      </c>
      <c r="AG19" s="284"/>
      <c r="AH19" s="323"/>
      <c r="AI19" s="58" t="s">
        <v>103</v>
      </c>
      <c r="AJ19" s="58" t="s">
        <v>102</v>
      </c>
      <c r="AK19" s="58" t="s">
        <v>102</v>
      </c>
      <c r="AL19" s="284"/>
      <c r="AM19" s="323"/>
      <c r="AN19" s="58" t="s">
        <v>103</v>
      </c>
      <c r="AO19" s="58" t="s">
        <v>102</v>
      </c>
      <c r="AP19" s="58" t="s">
        <v>102</v>
      </c>
      <c r="AQ19" s="284"/>
      <c r="AR19" s="320"/>
      <c r="AS19" s="58" t="s">
        <v>103</v>
      </c>
      <c r="AT19" s="58" t="s">
        <v>102</v>
      </c>
      <c r="AU19" s="58" t="s">
        <v>102</v>
      </c>
      <c r="AV19" s="284"/>
      <c r="AW19" s="320"/>
      <c r="AX19" s="58" t="s">
        <v>103</v>
      </c>
      <c r="AY19" s="58" t="s">
        <v>103</v>
      </c>
      <c r="AZ19" s="58" t="s">
        <v>103</v>
      </c>
      <c r="BA19" s="284"/>
      <c r="BB19" s="339"/>
      <c r="BC19" s="58" t="s">
        <v>103</v>
      </c>
      <c r="BD19" s="58" t="s">
        <v>102</v>
      </c>
      <c r="BE19" s="58" t="s">
        <v>102</v>
      </c>
      <c r="BF19" s="284"/>
      <c r="BG19" s="320"/>
      <c r="BH19" s="58" t="s">
        <v>103</v>
      </c>
      <c r="BI19" s="58" t="s">
        <v>102</v>
      </c>
      <c r="BJ19" s="58" t="s">
        <v>102</v>
      </c>
      <c r="BK19" s="284"/>
      <c r="BL19" s="320"/>
      <c r="BM19" s="58" t="s">
        <v>103</v>
      </c>
      <c r="BN19" s="58" t="s">
        <v>102</v>
      </c>
      <c r="BO19" s="58" t="s">
        <v>102</v>
      </c>
      <c r="BP19" s="284"/>
      <c r="BQ19" s="320"/>
      <c r="BR19" s="58" t="s">
        <v>103</v>
      </c>
      <c r="BS19" s="58" t="s">
        <v>102</v>
      </c>
      <c r="BT19" s="58" t="s">
        <v>102</v>
      </c>
      <c r="BU19" s="284"/>
      <c r="BV19" s="320"/>
      <c r="BW19" s="58" t="s">
        <v>103</v>
      </c>
      <c r="BX19" s="58" t="s">
        <v>103</v>
      </c>
      <c r="BY19" s="58" t="s">
        <v>103</v>
      </c>
      <c r="BZ19" s="284"/>
      <c r="CA19" s="332"/>
      <c r="CB19" s="42"/>
      <c r="CC19" s="42"/>
      <c r="CD19" s="42"/>
      <c r="CE19" s="42"/>
      <c r="CF19" s="42"/>
      <c r="CG19" s="42"/>
      <c r="CH19" s="42"/>
    </row>
    <row r="20" spans="1:86" ht="55.5" customHeight="1" x14ac:dyDescent="0.25">
      <c r="A20" s="154"/>
      <c r="B20" s="241" t="s">
        <v>75</v>
      </c>
      <c r="C20" s="142" t="s">
        <v>159</v>
      </c>
      <c r="D20" s="65" t="s">
        <v>74</v>
      </c>
      <c r="E20" s="58" t="s">
        <v>103</v>
      </c>
      <c r="F20" s="58" t="s">
        <v>102</v>
      </c>
      <c r="G20" s="58" t="s">
        <v>102</v>
      </c>
      <c r="H20" s="282" t="s">
        <v>102</v>
      </c>
      <c r="I20" s="333" t="s">
        <v>653</v>
      </c>
      <c r="J20" s="58" t="s">
        <v>103</v>
      </c>
      <c r="K20" s="58" t="s">
        <v>102</v>
      </c>
      <c r="L20" s="58" t="s">
        <v>102</v>
      </c>
      <c r="M20" s="282" t="s">
        <v>102</v>
      </c>
      <c r="N20" s="333" t="s">
        <v>777</v>
      </c>
      <c r="O20" s="58" t="s">
        <v>103</v>
      </c>
      <c r="P20" s="58" t="s">
        <v>102</v>
      </c>
      <c r="Q20" s="58" t="s">
        <v>102</v>
      </c>
      <c r="R20" s="282" t="s">
        <v>102</v>
      </c>
      <c r="S20" s="333" t="s">
        <v>778</v>
      </c>
      <c r="T20" s="58" t="s">
        <v>103</v>
      </c>
      <c r="U20" s="58" t="s">
        <v>102</v>
      </c>
      <c r="V20" s="58" t="s">
        <v>102</v>
      </c>
      <c r="W20" s="282" t="s">
        <v>102</v>
      </c>
      <c r="X20" s="333" t="s">
        <v>794</v>
      </c>
      <c r="Y20" s="75" t="s">
        <v>103</v>
      </c>
      <c r="Z20" s="75" t="s">
        <v>102</v>
      </c>
      <c r="AA20" s="75" t="s">
        <v>103</v>
      </c>
      <c r="AB20" s="282" t="s">
        <v>102</v>
      </c>
      <c r="AC20" s="325" t="s">
        <v>779</v>
      </c>
      <c r="AD20" s="58" t="s">
        <v>103</v>
      </c>
      <c r="AE20" s="58" t="s">
        <v>102</v>
      </c>
      <c r="AF20" s="58" t="s">
        <v>102</v>
      </c>
      <c r="AG20" s="282" t="s">
        <v>102</v>
      </c>
      <c r="AH20" s="325" t="s">
        <v>780</v>
      </c>
      <c r="AI20" s="58" t="s">
        <v>103</v>
      </c>
      <c r="AJ20" s="58" t="s">
        <v>102</v>
      </c>
      <c r="AK20" s="58" t="s">
        <v>102</v>
      </c>
      <c r="AL20" s="282" t="s">
        <v>102</v>
      </c>
      <c r="AM20" s="325" t="s">
        <v>781</v>
      </c>
      <c r="AN20" s="58" t="s">
        <v>103</v>
      </c>
      <c r="AO20" s="58" t="s">
        <v>102</v>
      </c>
      <c r="AP20" s="58" t="s">
        <v>102</v>
      </c>
      <c r="AQ20" s="282" t="s">
        <v>102</v>
      </c>
      <c r="AR20" s="333" t="s">
        <v>782</v>
      </c>
      <c r="AS20" s="58" t="s">
        <v>103</v>
      </c>
      <c r="AT20" s="58" t="s">
        <v>102</v>
      </c>
      <c r="AU20" s="58" t="s">
        <v>102</v>
      </c>
      <c r="AV20" s="282" t="s">
        <v>102</v>
      </c>
      <c r="AW20" s="333" t="s">
        <v>783</v>
      </c>
      <c r="AX20" s="58" t="s">
        <v>103</v>
      </c>
      <c r="AY20" s="58" t="s">
        <v>103</v>
      </c>
      <c r="AZ20" s="58" t="s">
        <v>103</v>
      </c>
      <c r="BA20" s="282" t="s">
        <v>103</v>
      </c>
      <c r="BB20" s="333" t="s">
        <v>231</v>
      </c>
      <c r="BC20" s="58" t="s">
        <v>103</v>
      </c>
      <c r="BD20" s="58" t="s">
        <v>102</v>
      </c>
      <c r="BE20" s="58" t="s">
        <v>102</v>
      </c>
      <c r="BF20" s="282" t="s">
        <v>102</v>
      </c>
      <c r="BG20" s="333" t="s">
        <v>784</v>
      </c>
      <c r="BH20" s="58" t="s">
        <v>103</v>
      </c>
      <c r="BI20" s="58" t="s">
        <v>102</v>
      </c>
      <c r="BJ20" s="58" t="s">
        <v>102</v>
      </c>
      <c r="BK20" s="282" t="s">
        <v>102</v>
      </c>
      <c r="BL20" s="333" t="s">
        <v>785</v>
      </c>
      <c r="BM20" s="58" t="s">
        <v>103</v>
      </c>
      <c r="BN20" s="58" t="s">
        <v>102</v>
      </c>
      <c r="BO20" s="58" t="s">
        <v>102</v>
      </c>
      <c r="BP20" s="282" t="s">
        <v>102</v>
      </c>
      <c r="BQ20" s="333" t="s">
        <v>786</v>
      </c>
      <c r="BR20" s="58" t="s">
        <v>103</v>
      </c>
      <c r="BS20" s="58" t="s">
        <v>102</v>
      </c>
      <c r="BT20" s="58" t="s">
        <v>102</v>
      </c>
      <c r="BU20" s="282" t="s">
        <v>102</v>
      </c>
      <c r="BV20" s="333" t="s">
        <v>787</v>
      </c>
      <c r="BW20" s="58" t="s">
        <v>103</v>
      </c>
      <c r="BX20" s="58" t="s">
        <v>103</v>
      </c>
      <c r="BY20" s="58" t="s">
        <v>103</v>
      </c>
      <c r="BZ20" s="282" t="s">
        <v>103</v>
      </c>
      <c r="CA20" s="326" t="s">
        <v>230</v>
      </c>
      <c r="CB20" s="42"/>
      <c r="CC20" s="42"/>
      <c r="CD20" s="42"/>
      <c r="CE20" s="42"/>
      <c r="CF20" s="42"/>
      <c r="CG20" s="42"/>
      <c r="CH20" s="42"/>
    </row>
    <row r="21" spans="1:86" ht="36.75" customHeight="1" x14ac:dyDescent="0.25">
      <c r="A21" s="154"/>
      <c r="B21" s="241"/>
      <c r="C21" s="143"/>
      <c r="D21" s="65" t="s">
        <v>76</v>
      </c>
      <c r="E21" s="58" t="s">
        <v>103</v>
      </c>
      <c r="F21" s="58" t="s">
        <v>103</v>
      </c>
      <c r="G21" s="58" t="s">
        <v>102</v>
      </c>
      <c r="H21" s="283"/>
      <c r="I21" s="334"/>
      <c r="J21" s="58" t="s">
        <v>103</v>
      </c>
      <c r="K21" s="58" t="s">
        <v>102</v>
      </c>
      <c r="L21" s="58" t="s">
        <v>102</v>
      </c>
      <c r="M21" s="283"/>
      <c r="N21" s="334"/>
      <c r="O21" s="58" t="s">
        <v>103</v>
      </c>
      <c r="P21" s="58" t="s">
        <v>102</v>
      </c>
      <c r="Q21" s="58" t="s">
        <v>102</v>
      </c>
      <c r="R21" s="283"/>
      <c r="S21" s="336"/>
      <c r="T21" s="58" t="s">
        <v>103</v>
      </c>
      <c r="U21" s="58" t="s">
        <v>102</v>
      </c>
      <c r="V21" s="58" t="s">
        <v>102</v>
      </c>
      <c r="W21" s="283"/>
      <c r="X21" s="336"/>
      <c r="Y21" s="75" t="s">
        <v>103</v>
      </c>
      <c r="Z21" s="75" t="s">
        <v>102</v>
      </c>
      <c r="AA21" s="75" t="s">
        <v>102</v>
      </c>
      <c r="AB21" s="283"/>
      <c r="AC21" s="326"/>
      <c r="AD21" s="58" t="s">
        <v>103</v>
      </c>
      <c r="AE21" s="58" t="s">
        <v>102</v>
      </c>
      <c r="AF21" s="58" t="s">
        <v>102</v>
      </c>
      <c r="AG21" s="283"/>
      <c r="AH21" s="328"/>
      <c r="AI21" s="58" t="s">
        <v>103</v>
      </c>
      <c r="AJ21" s="58" t="s">
        <v>102</v>
      </c>
      <c r="AK21" s="58" t="s">
        <v>102</v>
      </c>
      <c r="AL21" s="283"/>
      <c r="AM21" s="350"/>
      <c r="AN21" s="58" t="s">
        <v>103</v>
      </c>
      <c r="AO21" s="58" t="s">
        <v>102</v>
      </c>
      <c r="AP21" s="58" t="s">
        <v>102</v>
      </c>
      <c r="AQ21" s="283"/>
      <c r="AR21" s="340"/>
      <c r="AS21" s="58" t="s">
        <v>103</v>
      </c>
      <c r="AT21" s="58" t="s">
        <v>102</v>
      </c>
      <c r="AU21" s="58" t="s">
        <v>102</v>
      </c>
      <c r="AV21" s="283"/>
      <c r="AW21" s="340"/>
      <c r="AX21" s="58" t="s">
        <v>103</v>
      </c>
      <c r="AY21" s="58" t="s">
        <v>103</v>
      </c>
      <c r="AZ21" s="58" t="s">
        <v>103</v>
      </c>
      <c r="BA21" s="283"/>
      <c r="BB21" s="340"/>
      <c r="BC21" s="58" t="s">
        <v>103</v>
      </c>
      <c r="BD21" s="58" t="s">
        <v>102</v>
      </c>
      <c r="BE21" s="58" t="s">
        <v>102</v>
      </c>
      <c r="BF21" s="283"/>
      <c r="BG21" s="340"/>
      <c r="BH21" s="58" t="s">
        <v>103</v>
      </c>
      <c r="BI21" s="58" t="s">
        <v>102</v>
      </c>
      <c r="BJ21" s="58" t="s">
        <v>103</v>
      </c>
      <c r="BK21" s="283"/>
      <c r="BL21" s="340"/>
      <c r="BM21" s="58" t="s">
        <v>103</v>
      </c>
      <c r="BN21" s="58" t="s">
        <v>102</v>
      </c>
      <c r="BO21" s="58" t="s">
        <v>102</v>
      </c>
      <c r="BP21" s="283"/>
      <c r="BQ21" s="340"/>
      <c r="BR21" s="58" t="s">
        <v>103</v>
      </c>
      <c r="BS21" s="58" t="s">
        <v>102</v>
      </c>
      <c r="BT21" s="58" t="s">
        <v>103</v>
      </c>
      <c r="BU21" s="283"/>
      <c r="BV21" s="340"/>
      <c r="BW21" s="58" t="s">
        <v>103</v>
      </c>
      <c r="BX21" s="58" t="s">
        <v>103</v>
      </c>
      <c r="BY21" s="58" t="s">
        <v>103</v>
      </c>
      <c r="BZ21" s="283"/>
      <c r="CA21" s="342"/>
      <c r="CB21" s="42"/>
      <c r="CC21" s="42"/>
      <c r="CD21" s="42"/>
      <c r="CE21" s="42"/>
      <c r="CF21" s="42"/>
      <c r="CG21" s="42"/>
      <c r="CH21" s="42"/>
    </row>
    <row r="22" spans="1:86" ht="44.25" customHeight="1" x14ac:dyDescent="0.25">
      <c r="A22" s="154"/>
      <c r="B22" s="241"/>
      <c r="C22" s="146"/>
      <c r="D22" s="65" t="s">
        <v>73</v>
      </c>
      <c r="E22" s="58" t="s">
        <v>103</v>
      </c>
      <c r="F22" s="58" t="s">
        <v>102</v>
      </c>
      <c r="G22" s="58" t="s">
        <v>102</v>
      </c>
      <c r="H22" s="284"/>
      <c r="I22" s="334"/>
      <c r="J22" s="58" t="s">
        <v>103</v>
      </c>
      <c r="K22" s="58" t="s">
        <v>102</v>
      </c>
      <c r="L22" s="58" t="s">
        <v>102</v>
      </c>
      <c r="M22" s="284"/>
      <c r="N22" s="335"/>
      <c r="O22" s="58" t="s">
        <v>103</v>
      </c>
      <c r="P22" s="58" t="s">
        <v>102</v>
      </c>
      <c r="Q22" s="58" t="s">
        <v>102</v>
      </c>
      <c r="R22" s="284"/>
      <c r="S22" s="337"/>
      <c r="T22" s="58" t="s">
        <v>103</v>
      </c>
      <c r="U22" s="58" t="s">
        <v>102</v>
      </c>
      <c r="V22" s="58" t="s">
        <v>102</v>
      </c>
      <c r="W22" s="284"/>
      <c r="X22" s="337"/>
      <c r="Y22" s="75" t="s">
        <v>103</v>
      </c>
      <c r="Z22" s="75" t="s">
        <v>102</v>
      </c>
      <c r="AA22" s="75" t="s">
        <v>102</v>
      </c>
      <c r="AB22" s="284"/>
      <c r="AC22" s="327"/>
      <c r="AD22" s="58" t="s">
        <v>103</v>
      </c>
      <c r="AE22" s="58" t="s">
        <v>102</v>
      </c>
      <c r="AF22" s="58" t="s">
        <v>102</v>
      </c>
      <c r="AG22" s="284"/>
      <c r="AH22" s="329"/>
      <c r="AI22" s="58" t="s">
        <v>103</v>
      </c>
      <c r="AJ22" s="58" t="s">
        <v>102</v>
      </c>
      <c r="AK22" s="58" t="s">
        <v>102</v>
      </c>
      <c r="AL22" s="284"/>
      <c r="AM22" s="351"/>
      <c r="AN22" s="58" t="s">
        <v>103</v>
      </c>
      <c r="AO22" s="58" t="s">
        <v>102</v>
      </c>
      <c r="AP22" s="58" t="s">
        <v>102</v>
      </c>
      <c r="AQ22" s="284"/>
      <c r="AR22" s="341"/>
      <c r="AS22" s="58" t="s">
        <v>103</v>
      </c>
      <c r="AT22" s="58" t="s">
        <v>102</v>
      </c>
      <c r="AU22" s="58" t="s">
        <v>102</v>
      </c>
      <c r="AV22" s="284"/>
      <c r="AW22" s="341"/>
      <c r="AX22" s="58" t="s">
        <v>103</v>
      </c>
      <c r="AY22" s="58" t="s">
        <v>103</v>
      </c>
      <c r="AZ22" s="58" t="s">
        <v>103</v>
      </c>
      <c r="BA22" s="284"/>
      <c r="BB22" s="341"/>
      <c r="BC22" s="58" t="s">
        <v>103</v>
      </c>
      <c r="BD22" s="58" t="s">
        <v>102</v>
      </c>
      <c r="BE22" s="58" t="s">
        <v>102</v>
      </c>
      <c r="BF22" s="284"/>
      <c r="BG22" s="341"/>
      <c r="BH22" s="58" t="s">
        <v>103</v>
      </c>
      <c r="BI22" s="58" t="s">
        <v>102</v>
      </c>
      <c r="BJ22" s="58" t="s">
        <v>102</v>
      </c>
      <c r="BK22" s="284"/>
      <c r="BL22" s="341"/>
      <c r="BM22" s="58" t="s">
        <v>103</v>
      </c>
      <c r="BN22" s="58" t="s">
        <v>102</v>
      </c>
      <c r="BO22" s="58" t="s">
        <v>102</v>
      </c>
      <c r="BP22" s="284"/>
      <c r="BQ22" s="341"/>
      <c r="BR22" s="58" t="s">
        <v>103</v>
      </c>
      <c r="BS22" s="58" t="s">
        <v>102</v>
      </c>
      <c r="BT22" s="58" t="s">
        <v>103</v>
      </c>
      <c r="BU22" s="284"/>
      <c r="BV22" s="341"/>
      <c r="BW22" s="58" t="s">
        <v>103</v>
      </c>
      <c r="BX22" s="58" t="s">
        <v>103</v>
      </c>
      <c r="BY22" s="58" t="s">
        <v>103</v>
      </c>
      <c r="BZ22" s="284"/>
      <c r="CA22" s="343"/>
      <c r="CB22" s="42"/>
      <c r="CC22" s="42"/>
      <c r="CD22" s="42"/>
      <c r="CE22" s="42"/>
      <c r="CF22" s="42"/>
      <c r="CG22" s="42"/>
      <c r="CH22" s="42"/>
    </row>
    <row r="23" spans="1:86" ht="50.25" customHeight="1" x14ac:dyDescent="0.25">
      <c r="A23" s="154"/>
      <c r="B23" s="238" t="s">
        <v>78</v>
      </c>
      <c r="C23" s="234" t="s">
        <v>213</v>
      </c>
      <c r="D23" s="65" t="s">
        <v>79</v>
      </c>
      <c r="E23" s="58" t="s">
        <v>103</v>
      </c>
      <c r="F23" s="58" t="s">
        <v>102</v>
      </c>
      <c r="G23" s="58" t="s">
        <v>102</v>
      </c>
      <c r="H23" s="344" t="s">
        <v>102</v>
      </c>
      <c r="I23" s="347" t="s">
        <v>788</v>
      </c>
      <c r="J23" s="73" t="s">
        <v>103</v>
      </c>
      <c r="K23" s="58" t="s">
        <v>102</v>
      </c>
      <c r="L23" s="58" t="s">
        <v>102</v>
      </c>
      <c r="M23" s="344" t="s">
        <v>102</v>
      </c>
      <c r="N23" s="325" t="s">
        <v>789</v>
      </c>
      <c r="O23" s="58" t="s">
        <v>103</v>
      </c>
      <c r="P23" s="58" t="s">
        <v>102</v>
      </c>
      <c r="Q23" s="58" t="s">
        <v>102</v>
      </c>
      <c r="R23" s="344" t="s">
        <v>102</v>
      </c>
      <c r="S23" s="355" t="s">
        <v>654</v>
      </c>
      <c r="T23" s="58" t="s">
        <v>103</v>
      </c>
      <c r="U23" s="58" t="s">
        <v>102</v>
      </c>
      <c r="V23" s="58" t="s">
        <v>102</v>
      </c>
      <c r="W23" s="344" t="s">
        <v>102</v>
      </c>
      <c r="X23" s="352" t="s">
        <v>655</v>
      </c>
      <c r="Y23" s="75" t="s">
        <v>103</v>
      </c>
      <c r="Z23" s="75" t="s">
        <v>102</v>
      </c>
      <c r="AA23" s="75" t="s">
        <v>102</v>
      </c>
      <c r="AB23" s="344" t="s">
        <v>102</v>
      </c>
      <c r="AC23" s="361" t="s">
        <v>656</v>
      </c>
      <c r="AD23" s="58" t="s">
        <v>103</v>
      </c>
      <c r="AE23" s="58" t="s">
        <v>102</v>
      </c>
      <c r="AF23" s="58" t="s">
        <v>102</v>
      </c>
      <c r="AG23" s="344" t="s">
        <v>102</v>
      </c>
      <c r="AH23" s="333" t="s">
        <v>657</v>
      </c>
      <c r="AI23" s="58" t="s">
        <v>103</v>
      </c>
      <c r="AJ23" s="58" t="s">
        <v>102</v>
      </c>
      <c r="AK23" s="58" t="s">
        <v>102</v>
      </c>
      <c r="AL23" s="344" t="s">
        <v>102</v>
      </c>
      <c r="AM23" s="352" t="s">
        <v>658</v>
      </c>
      <c r="AN23" s="58" t="s">
        <v>103</v>
      </c>
      <c r="AO23" s="58" t="s">
        <v>102</v>
      </c>
      <c r="AP23" s="58" t="s">
        <v>102</v>
      </c>
      <c r="AQ23" s="344" t="s">
        <v>102</v>
      </c>
      <c r="AR23" s="361" t="s">
        <v>659</v>
      </c>
      <c r="AS23" s="58" t="s">
        <v>103</v>
      </c>
      <c r="AT23" s="58" t="s">
        <v>102</v>
      </c>
      <c r="AU23" s="58" t="s">
        <v>102</v>
      </c>
      <c r="AV23" s="344" t="s">
        <v>102</v>
      </c>
      <c r="AW23" s="361" t="s">
        <v>660</v>
      </c>
      <c r="AX23" s="58" t="s">
        <v>103</v>
      </c>
      <c r="AY23" s="58" t="s">
        <v>103</v>
      </c>
      <c r="AZ23" s="58" t="s">
        <v>103</v>
      </c>
      <c r="BA23" s="344" t="s">
        <v>103</v>
      </c>
      <c r="BB23" s="333" t="s">
        <v>231</v>
      </c>
      <c r="BC23" s="58" t="s">
        <v>103</v>
      </c>
      <c r="BD23" s="58" t="s">
        <v>102</v>
      </c>
      <c r="BE23" s="58" t="s">
        <v>102</v>
      </c>
      <c r="BF23" s="344" t="s">
        <v>102</v>
      </c>
      <c r="BG23" s="361" t="s">
        <v>661</v>
      </c>
      <c r="BH23" s="58" t="s">
        <v>103</v>
      </c>
      <c r="BI23" s="58" t="s">
        <v>102</v>
      </c>
      <c r="BJ23" s="58" t="s">
        <v>102</v>
      </c>
      <c r="BK23" s="344" t="s">
        <v>102</v>
      </c>
      <c r="BL23" s="361" t="s">
        <v>662</v>
      </c>
      <c r="BM23" s="58" t="s">
        <v>103</v>
      </c>
      <c r="BN23" s="58" t="s">
        <v>102</v>
      </c>
      <c r="BO23" s="58" t="s">
        <v>103</v>
      </c>
      <c r="BP23" s="344" t="s">
        <v>102</v>
      </c>
      <c r="BQ23" s="361" t="s">
        <v>663</v>
      </c>
      <c r="BR23" s="58" t="s">
        <v>103</v>
      </c>
      <c r="BS23" s="58" t="s">
        <v>102</v>
      </c>
      <c r="BT23" s="58" t="s">
        <v>102</v>
      </c>
      <c r="BU23" s="344" t="s">
        <v>102</v>
      </c>
      <c r="BV23" s="355" t="s">
        <v>664</v>
      </c>
      <c r="BW23" s="58" t="s">
        <v>103</v>
      </c>
      <c r="BX23" s="58" t="s">
        <v>103</v>
      </c>
      <c r="BY23" s="58" t="s">
        <v>103</v>
      </c>
      <c r="BZ23" s="344" t="s">
        <v>103</v>
      </c>
      <c r="CA23" s="139" t="s">
        <v>230</v>
      </c>
      <c r="CB23" s="42"/>
      <c r="CC23" s="42"/>
      <c r="CD23" s="42"/>
      <c r="CE23" s="42"/>
      <c r="CF23" s="42"/>
      <c r="CG23" s="42"/>
      <c r="CH23" s="42"/>
    </row>
    <row r="24" spans="1:86" ht="50.25" customHeight="1" x14ac:dyDescent="0.25">
      <c r="A24" s="154"/>
      <c r="B24" s="239"/>
      <c r="C24" s="234"/>
      <c r="D24" s="65" t="s">
        <v>60</v>
      </c>
      <c r="E24" s="58" t="s">
        <v>103</v>
      </c>
      <c r="F24" s="58" t="s">
        <v>102</v>
      </c>
      <c r="G24" s="58" t="s">
        <v>102</v>
      </c>
      <c r="H24" s="345"/>
      <c r="I24" s="348"/>
      <c r="J24" s="73" t="s">
        <v>103</v>
      </c>
      <c r="K24" s="58" t="s">
        <v>102</v>
      </c>
      <c r="L24" s="58" t="s">
        <v>102</v>
      </c>
      <c r="M24" s="345"/>
      <c r="N24" s="328"/>
      <c r="O24" s="58" t="s">
        <v>103</v>
      </c>
      <c r="P24" s="58" t="s">
        <v>102</v>
      </c>
      <c r="Q24" s="58" t="s">
        <v>102</v>
      </c>
      <c r="R24" s="345"/>
      <c r="S24" s="356"/>
      <c r="T24" s="58" t="s">
        <v>103</v>
      </c>
      <c r="U24" s="58" t="s">
        <v>102</v>
      </c>
      <c r="V24" s="58" t="s">
        <v>103</v>
      </c>
      <c r="W24" s="345"/>
      <c r="X24" s="353"/>
      <c r="Y24" s="75" t="s">
        <v>103</v>
      </c>
      <c r="Z24" s="75" t="s">
        <v>102</v>
      </c>
      <c r="AA24" s="75" t="s">
        <v>102</v>
      </c>
      <c r="AB24" s="345"/>
      <c r="AC24" s="362"/>
      <c r="AD24" s="58" t="s">
        <v>103</v>
      </c>
      <c r="AE24" s="58" t="s">
        <v>102</v>
      </c>
      <c r="AF24" s="58" t="s">
        <v>102</v>
      </c>
      <c r="AG24" s="345"/>
      <c r="AH24" s="336"/>
      <c r="AI24" s="58" t="s">
        <v>103</v>
      </c>
      <c r="AJ24" s="58" t="s">
        <v>102</v>
      </c>
      <c r="AK24" s="58" t="s">
        <v>102</v>
      </c>
      <c r="AL24" s="345"/>
      <c r="AM24" s="353"/>
      <c r="AN24" s="58" t="s">
        <v>103</v>
      </c>
      <c r="AO24" s="58" t="s">
        <v>102</v>
      </c>
      <c r="AP24" s="58" t="s">
        <v>102</v>
      </c>
      <c r="AQ24" s="345"/>
      <c r="AR24" s="364"/>
      <c r="AS24" s="58" t="s">
        <v>103</v>
      </c>
      <c r="AT24" s="58" t="s">
        <v>102</v>
      </c>
      <c r="AU24" s="58" t="s">
        <v>102</v>
      </c>
      <c r="AV24" s="345"/>
      <c r="AW24" s="362"/>
      <c r="AX24" s="58" t="s">
        <v>103</v>
      </c>
      <c r="AY24" s="58" t="s">
        <v>103</v>
      </c>
      <c r="AZ24" s="58" t="s">
        <v>103</v>
      </c>
      <c r="BA24" s="345"/>
      <c r="BB24" s="334"/>
      <c r="BC24" s="58" t="s">
        <v>103</v>
      </c>
      <c r="BD24" s="58" t="s">
        <v>102</v>
      </c>
      <c r="BE24" s="58" t="s">
        <v>103</v>
      </c>
      <c r="BF24" s="345"/>
      <c r="BG24" s="362"/>
      <c r="BH24" s="58" t="s">
        <v>103</v>
      </c>
      <c r="BI24" s="58" t="s">
        <v>102</v>
      </c>
      <c r="BJ24" s="58" t="s">
        <v>102</v>
      </c>
      <c r="BK24" s="345"/>
      <c r="BL24" s="362"/>
      <c r="BM24" s="58" t="s">
        <v>103</v>
      </c>
      <c r="BN24" s="58" t="s">
        <v>102</v>
      </c>
      <c r="BO24" s="58" t="s">
        <v>103</v>
      </c>
      <c r="BP24" s="345"/>
      <c r="BQ24" s="362"/>
      <c r="BR24" s="58" t="s">
        <v>103</v>
      </c>
      <c r="BS24" s="58" t="s">
        <v>102</v>
      </c>
      <c r="BT24" s="58" t="s">
        <v>102</v>
      </c>
      <c r="BU24" s="345"/>
      <c r="BV24" s="358"/>
      <c r="BW24" s="58" t="s">
        <v>103</v>
      </c>
      <c r="BX24" s="58" t="s">
        <v>103</v>
      </c>
      <c r="BY24" s="58" t="s">
        <v>103</v>
      </c>
      <c r="BZ24" s="345"/>
      <c r="CA24" s="204"/>
      <c r="CB24" s="42"/>
      <c r="CC24" s="42"/>
      <c r="CD24" s="42"/>
      <c r="CE24" s="42"/>
      <c r="CF24" s="42"/>
      <c r="CG24" s="42"/>
      <c r="CH24" s="42"/>
    </row>
    <row r="25" spans="1:86" ht="50.25" customHeight="1" x14ac:dyDescent="0.25">
      <c r="A25" s="154"/>
      <c r="B25" s="239"/>
      <c r="C25" s="234"/>
      <c r="D25" s="65" t="s">
        <v>80</v>
      </c>
      <c r="E25" s="58" t="s">
        <v>103</v>
      </c>
      <c r="F25" s="58" t="s">
        <v>102</v>
      </c>
      <c r="G25" s="58" t="s">
        <v>102</v>
      </c>
      <c r="H25" s="345"/>
      <c r="I25" s="348"/>
      <c r="J25" s="73" t="s">
        <v>103</v>
      </c>
      <c r="K25" s="58" t="s">
        <v>102</v>
      </c>
      <c r="L25" s="58" t="s">
        <v>102</v>
      </c>
      <c r="M25" s="345"/>
      <c r="N25" s="328"/>
      <c r="O25" s="58" t="s">
        <v>103</v>
      </c>
      <c r="P25" s="58" t="s">
        <v>102</v>
      </c>
      <c r="Q25" s="58" t="s">
        <v>102</v>
      </c>
      <c r="R25" s="345"/>
      <c r="S25" s="356"/>
      <c r="T25" s="58" t="s">
        <v>103</v>
      </c>
      <c r="U25" s="58" t="s">
        <v>102</v>
      </c>
      <c r="V25" s="58" t="s">
        <v>102</v>
      </c>
      <c r="W25" s="345"/>
      <c r="X25" s="353"/>
      <c r="Y25" s="75" t="s">
        <v>103</v>
      </c>
      <c r="Z25" s="75" t="s">
        <v>102</v>
      </c>
      <c r="AA25" s="75" t="s">
        <v>102</v>
      </c>
      <c r="AB25" s="345"/>
      <c r="AC25" s="362"/>
      <c r="AD25" s="58" t="s">
        <v>103</v>
      </c>
      <c r="AE25" s="58" t="s">
        <v>102</v>
      </c>
      <c r="AF25" s="58" t="s">
        <v>102</v>
      </c>
      <c r="AG25" s="345"/>
      <c r="AH25" s="336"/>
      <c r="AI25" s="58" t="s">
        <v>103</v>
      </c>
      <c r="AJ25" s="58" t="s">
        <v>102</v>
      </c>
      <c r="AK25" s="58" t="s">
        <v>102</v>
      </c>
      <c r="AL25" s="345"/>
      <c r="AM25" s="353"/>
      <c r="AN25" s="58" t="s">
        <v>103</v>
      </c>
      <c r="AO25" s="58" t="s">
        <v>102</v>
      </c>
      <c r="AP25" s="58" t="s">
        <v>102</v>
      </c>
      <c r="AQ25" s="345"/>
      <c r="AR25" s="364"/>
      <c r="AS25" s="58" t="s">
        <v>103</v>
      </c>
      <c r="AT25" s="58" t="s">
        <v>102</v>
      </c>
      <c r="AU25" s="58" t="s">
        <v>102</v>
      </c>
      <c r="AV25" s="345"/>
      <c r="AW25" s="362"/>
      <c r="AX25" s="58" t="s">
        <v>103</v>
      </c>
      <c r="AY25" s="58" t="s">
        <v>103</v>
      </c>
      <c r="AZ25" s="58" t="s">
        <v>103</v>
      </c>
      <c r="BA25" s="345"/>
      <c r="BB25" s="334"/>
      <c r="BC25" s="58" t="s">
        <v>103</v>
      </c>
      <c r="BD25" s="58" t="s">
        <v>102</v>
      </c>
      <c r="BE25" s="58" t="s">
        <v>102</v>
      </c>
      <c r="BF25" s="345"/>
      <c r="BG25" s="362"/>
      <c r="BH25" s="58" t="s">
        <v>103</v>
      </c>
      <c r="BI25" s="58" t="s">
        <v>102</v>
      </c>
      <c r="BJ25" s="58" t="s">
        <v>102</v>
      </c>
      <c r="BK25" s="345"/>
      <c r="BL25" s="362"/>
      <c r="BM25" s="58" t="s">
        <v>103</v>
      </c>
      <c r="BN25" s="58" t="s">
        <v>102</v>
      </c>
      <c r="BO25" s="58" t="s">
        <v>102</v>
      </c>
      <c r="BP25" s="345"/>
      <c r="BQ25" s="362"/>
      <c r="BR25" s="58" t="s">
        <v>103</v>
      </c>
      <c r="BS25" s="58" t="s">
        <v>102</v>
      </c>
      <c r="BT25" s="58" t="s">
        <v>102</v>
      </c>
      <c r="BU25" s="345"/>
      <c r="BV25" s="358"/>
      <c r="BW25" s="58" t="s">
        <v>103</v>
      </c>
      <c r="BX25" s="58" t="s">
        <v>103</v>
      </c>
      <c r="BY25" s="58" t="s">
        <v>103</v>
      </c>
      <c r="BZ25" s="345"/>
      <c r="CA25" s="204"/>
      <c r="CB25" s="42"/>
      <c r="CC25" s="42"/>
      <c r="CD25" s="42"/>
      <c r="CE25" s="42"/>
      <c r="CF25" s="42"/>
      <c r="CG25" s="42"/>
      <c r="CH25" s="42"/>
    </row>
    <row r="26" spans="1:86" ht="50.25" customHeight="1" x14ac:dyDescent="0.25">
      <c r="A26" s="154"/>
      <c r="B26" s="239"/>
      <c r="C26" s="234"/>
      <c r="D26" s="65" t="s">
        <v>81</v>
      </c>
      <c r="E26" s="58" t="s">
        <v>103</v>
      </c>
      <c r="F26" s="58" t="s">
        <v>102</v>
      </c>
      <c r="G26" s="58" t="s">
        <v>103</v>
      </c>
      <c r="H26" s="345"/>
      <c r="I26" s="348"/>
      <c r="J26" s="73" t="s">
        <v>103</v>
      </c>
      <c r="K26" s="58" t="s">
        <v>102</v>
      </c>
      <c r="L26" s="58" t="s">
        <v>102</v>
      </c>
      <c r="M26" s="345"/>
      <c r="N26" s="328"/>
      <c r="O26" s="58" t="s">
        <v>103</v>
      </c>
      <c r="P26" s="58" t="s">
        <v>102</v>
      </c>
      <c r="Q26" s="58" t="s">
        <v>102</v>
      </c>
      <c r="R26" s="345"/>
      <c r="S26" s="356"/>
      <c r="T26" s="58" t="s">
        <v>103</v>
      </c>
      <c r="U26" s="58" t="s">
        <v>102</v>
      </c>
      <c r="V26" s="58" t="s">
        <v>102</v>
      </c>
      <c r="W26" s="345"/>
      <c r="X26" s="353"/>
      <c r="Y26" s="75" t="s">
        <v>103</v>
      </c>
      <c r="Z26" s="75" t="s">
        <v>102</v>
      </c>
      <c r="AA26" s="75" t="s">
        <v>102</v>
      </c>
      <c r="AB26" s="345"/>
      <c r="AC26" s="362"/>
      <c r="AD26" s="58" t="s">
        <v>103</v>
      </c>
      <c r="AE26" s="58" t="s">
        <v>102</v>
      </c>
      <c r="AF26" s="58" t="s">
        <v>102</v>
      </c>
      <c r="AG26" s="345"/>
      <c r="AH26" s="336"/>
      <c r="AI26" s="58" t="s">
        <v>103</v>
      </c>
      <c r="AJ26" s="58" t="s">
        <v>102</v>
      </c>
      <c r="AK26" s="58" t="s">
        <v>102</v>
      </c>
      <c r="AL26" s="345"/>
      <c r="AM26" s="353"/>
      <c r="AN26" s="58" t="s">
        <v>103</v>
      </c>
      <c r="AO26" s="58" t="s">
        <v>102</v>
      </c>
      <c r="AP26" s="58" t="s">
        <v>102</v>
      </c>
      <c r="AQ26" s="345"/>
      <c r="AR26" s="364"/>
      <c r="AS26" s="58" t="s">
        <v>103</v>
      </c>
      <c r="AT26" s="58" t="s">
        <v>102</v>
      </c>
      <c r="AU26" s="58" t="s">
        <v>102</v>
      </c>
      <c r="AV26" s="345"/>
      <c r="AW26" s="362"/>
      <c r="AX26" s="58" t="s">
        <v>103</v>
      </c>
      <c r="AY26" s="58" t="s">
        <v>103</v>
      </c>
      <c r="AZ26" s="58" t="s">
        <v>103</v>
      </c>
      <c r="BA26" s="345"/>
      <c r="BB26" s="334"/>
      <c r="BC26" s="58" t="s">
        <v>103</v>
      </c>
      <c r="BD26" s="58" t="s">
        <v>102</v>
      </c>
      <c r="BE26" s="58" t="s">
        <v>102</v>
      </c>
      <c r="BF26" s="345"/>
      <c r="BG26" s="362"/>
      <c r="BH26" s="58" t="s">
        <v>103</v>
      </c>
      <c r="BI26" s="58" t="s">
        <v>102</v>
      </c>
      <c r="BJ26" s="58" t="s">
        <v>102</v>
      </c>
      <c r="BK26" s="345"/>
      <c r="BL26" s="362"/>
      <c r="BM26" s="58" t="s">
        <v>103</v>
      </c>
      <c r="BN26" s="58" t="s">
        <v>102</v>
      </c>
      <c r="BO26" s="58" t="s">
        <v>102</v>
      </c>
      <c r="BP26" s="345"/>
      <c r="BQ26" s="362"/>
      <c r="BR26" s="58" t="s">
        <v>103</v>
      </c>
      <c r="BS26" s="58" t="s">
        <v>102</v>
      </c>
      <c r="BT26" s="58" t="s">
        <v>102</v>
      </c>
      <c r="BU26" s="345"/>
      <c r="BV26" s="358"/>
      <c r="BW26" s="58" t="s">
        <v>103</v>
      </c>
      <c r="BX26" s="58" t="s">
        <v>103</v>
      </c>
      <c r="BY26" s="58" t="s">
        <v>103</v>
      </c>
      <c r="BZ26" s="345"/>
      <c r="CA26" s="204"/>
      <c r="CB26" s="42"/>
      <c r="CC26" s="42"/>
      <c r="CD26" s="42"/>
      <c r="CE26" s="42"/>
      <c r="CF26" s="42"/>
      <c r="CG26" s="42"/>
      <c r="CH26" s="42"/>
    </row>
    <row r="27" spans="1:86" ht="222.75" customHeight="1" x14ac:dyDescent="0.25">
      <c r="A27" s="154"/>
      <c r="B27" s="240"/>
      <c r="C27" s="234"/>
      <c r="D27" s="65" t="s">
        <v>82</v>
      </c>
      <c r="E27" s="58" t="s">
        <v>103</v>
      </c>
      <c r="F27" s="58" t="s">
        <v>102</v>
      </c>
      <c r="G27" s="58" t="s">
        <v>102</v>
      </c>
      <c r="H27" s="346"/>
      <c r="I27" s="349"/>
      <c r="J27" s="73" t="s">
        <v>102</v>
      </c>
      <c r="K27" s="58" t="s">
        <v>102</v>
      </c>
      <c r="L27" s="58" t="s">
        <v>102</v>
      </c>
      <c r="M27" s="346"/>
      <c r="N27" s="329"/>
      <c r="O27" s="58" t="s">
        <v>103</v>
      </c>
      <c r="P27" s="58" t="s">
        <v>102</v>
      </c>
      <c r="Q27" s="58" t="s">
        <v>102</v>
      </c>
      <c r="R27" s="346"/>
      <c r="S27" s="357"/>
      <c r="T27" s="58" t="s">
        <v>103</v>
      </c>
      <c r="U27" s="58" t="s">
        <v>102</v>
      </c>
      <c r="V27" s="58" t="s">
        <v>102</v>
      </c>
      <c r="W27" s="346"/>
      <c r="X27" s="354"/>
      <c r="Y27" s="75" t="s">
        <v>103</v>
      </c>
      <c r="Z27" s="75" t="s">
        <v>102</v>
      </c>
      <c r="AA27" s="75" t="s">
        <v>103</v>
      </c>
      <c r="AB27" s="346"/>
      <c r="AC27" s="363"/>
      <c r="AD27" s="58" t="s">
        <v>103</v>
      </c>
      <c r="AE27" s="58" t="s">
        <v>102</v>
      </c>
      <c r="AF27" s="58" t="s">
        <v>102</v>
      </c>
      <c r="AG27" s="346"/>
      <c r="AH27" s="337"/>
      <c r="AI27" s="58" t="s">
        <v>103</v>
      </c>
      <c r="AJ27" s="58" t="s">
        <v>102</v>
      </c>
      <c r="AK27" s="58" t="s">
        <v>102</v>
      </c>
      <c r="AL27" s="346"/>
      <c r="AM27" s="354"/>
      <c r="AN27" s="58" t="s">
        <v>103</v>
      </c>
      <c r="AO27" s="58" t="s">
        <v>103</v>
      </c>
      <c r="AP27" s="58" t="s">
        <v>102</v>
      </c>
      <c r="AQ27" s="346"/>
      <c r="AR27" s="365"/>
      <c r="AS27" s="58" t="s">
        <v>103</v>
      </c>
      <c r="AT27" s="58" t="s">
        <v>102</v>
      </c>
      <c r="AU27" s="58" t="s">
        <v>102</v>
      </c>
      <c r="AV27" s="346"/>
      <c r="AW27" s="363"/>
      <c r="AX27" s="58" t="s">
        <v>103</v>
      </c>
      <c r="AY27" s="58" t="s">
        <v>103</v>
      </c>
      <c r="AZ27" s="58" t="s">
        <v>103</v>
      </c>
      <c r="BA27" s="346"/>
      <c r="BB27" s="366"/>
      <c r="BC27" s="58" t="s">
        <v>103</v>
      </c>
      <c r="BD27" s="58" t="s">
        <v>102</v>
      </c>
      <c r="BE27" s="58" t="s">
        <v>102</v>
      </c>
      <c r="BF27" s="346"/>
      <c r="BG27" s="363"/>
      <c r="BH27" s="58" t="s">
        <v>103</v>
      </c>
      <c r="BI27" s="58" t="s">
        <v>102</v>
      </c>
      <c r="BJ27" s="58" t="s">
        <v>102</v>
      </c>
      <c r="BK27" s="346"/>
      <c r="BL27" s="363"/>
      <c r="BM27" s="58" t="s">
        <v>103</v>
      </c>
      <c r="BN27" s="58" t="s">
        <v>102</v>
      </c>
      <c r="BO27" s="58" t="s">
        <v>102</v>
      </c>
      <c r="BP27" s="346"/>
      <c r="BQ27" s="362"/>
      <c r="BR27" s="58" t="s">
        <v>103</v>
      </c>
      <c r="BS27" s="58" t="s">
        <v>102</v>
      </c>
      <c r="BT27" s="58" t="s">
        <v>102</v>
      </c>
      <c r="BU27" s="346"/>
      <c r="BV27" s="359"/>
      <c r="BW27" s="58" t="s">
        <v>103</v>
      </c>
      <c r="BX27" s="58" t="s">
        <v>103</v>
      </c>
      <c r="BY27" s="58" t="s">
        <v>103</v>
      </c>
      <c r="BZ27" s="346"/>
      <c r="CA27" s="204"/>
      <c r="CB27" s="42"/>
      <c r="CC27" s="42"/>
      <c r="CD27" s="42"/>
      <c r="CE27" s="42"/>
      <c r="CF27" s="42"/>
      <c r="CG27" s="42"/>
      <c r="CH27" s="42"/>
    </row>
    <row r="28" spans="1:86" ht="126.75" customHeight="1" x14ac:dyDescent="0.25">
      <c r="A28" s="154"/>
      <c r="B28" s="111" t="s">
        <v>84</v>
      </c>
      <c r="C28" s="52" t="s">
        <v>83</v>
      </c>
      <c r="D28" s="110" t="s">
        <v>590</v>
      </c>
      <c r="E28" s="58" t="s">
        <v>103</v>
      </c>
      <c r="F28" s="58" t="s">
        <v>102</v>
      </c>
      <c r="G28" s="58" t="s">
        <v>103</v>
      </c>
      <c r="H28" s="58" t="s">
        <v>102</v>
      </c>
      <c r="I28" s="54" t="s">
        <v>693</v>
      </c>
      <c r="J28" s="58" t="s">
        <v>103</v>
      </c>
      <c r="K28" s="58" t="s">
        <v>102</v>
      </c>
      <c r="L28" s="58" t="s">
        <v>102</v>
      </c>
      <c r="M28" s="58" t="s">
        <v>102</v>
      </c>
      <c r="N28" s="76" t="s">
        <v>232</v>
      </c>
      <c r="O28" s="58" t="s">
        <v>103</v>
      </c>
      <c r="P28" s="58" t="s">
        <v>102</v>
      </c>
      <c r="Q28" s="58" t="s">
        <v>103</v>
      </c>
      <c r="R28" s="58" t="s">
        <v>102</v>
      </c>
      <c r="S28" s="77" t="s">
        <v>233</v>
      </c>
      <c r="T28" s="58" t="s">
        <v>103</v>
      </c>
      <c r="U28" s="58" t="s">
        <v>102</v>
      </c>
      <c r="V28" s="58" t="s">
        <v>102</v>
      </c>
      <c r="W28" s="58" t="s">
        <v>102</v>
      </c>
      <c r="X28" s="77" t="s">
        <v>234</v>
      </c>
      <c r="Y28" s="75" t="s">
        <v>103</v>
      </c>
      <c r="Z28" s="75" t="s">
        <v>102</v>
      </c>
      <c r="AA28" s="75" t="s">
        <v>102</v>
      </c>
      <c r="AB28" s="58" t="s">
        <v>102</v>
      </c>
      <c r="AC28" s="77" t="s">
        <v>234</v>
      </c>
      <c r="AD28" s="58" t="s">
        <v>103</v>
      </c>
      <c r="AE28" s="58" t="s">
        <v>103</v>
      </c>
      <c r="AF28" s="58" t="s">
        <v>102</v>
      </c>
      <c r="AG28" s="58" t="s">
        <v>103</v>
      </c>
      <c r="AH28" s="58" t="s">
        <v>235</v>
      </c>
      <c r="AI28" s="58" t="s">
        <v>103</v>
      </c>
      <c r="AJ28" s="58" t="s">
        <v>103</v>
      </c>
      <c r="AK28" s="58" t="s">
        <v>102</v>
      </c>
      <c r="AL28" s="78" t="s">
        <v>103</v>
      </c>
      <c r="AM28" s="58" t="s">
        <v>236</v>
      </c>
      <c r="AN28" s="58" t="s">
        <v>103</v>
      </c>
      <c r="AO28" s="58" t="s">
        <v>102</v>
      </c>
      <c r="AP28" s="58" t="s">
        <v>103</v>
      </c>
      <c r="AQ28" s="78" t="s">
        <v>102</v>
      </c>
      <c r="AR28" s="88" t="s">
        <v>691</v>
      </c>
      <c r="AS28" s="58" t="s">
        <v>103</v>
      </c>
      <c r="AT28" s="58" t="s">
        <v>103</v>
      </c>
      <c r="AU28" s="58" t="s">
        <v>102</v>
      </c>
      <c r="AV28" s="58" t="s">
        <v>103</v>
      </c>
      <c r="AW28" s="76" t="s">
        <v>237</v>
      </c>
      <c r="AX28" s="58" t="s">
        <v>103</v>
      </c>
      <c r="AY28" s="58" t="s">
        <v>103</v>
      </c>
      <c r="AZ28" s="58" t="s">
        <v>103</v>
      </c>
      <c r="BA28" s="58" t="s">
        <v>103</v>
      </c>
      <c r="BB28" s="119" t="s">
        <v>231</v>
      </c>
      <c r="BC28" s="58" t="s">
        <v>103</v>
      </c>
      <c r="BD28" s="58" t="s">
        <v>102</v>
      </c>
      <c r="BE28" s="58" t="s">
        <v>102</v>
      </c>
      <c r="BF28" s="113" t="s">
        <v>102</v>
      </c>
      <c r="BG28" s="118" t="s">
        <v>238</v>
      </c>
      <c r="BH28" s="58" t="s">
        <v>103</v>
      </c>
      <c r="BI28" s="58" t="s">
        <v>102</v>
      </c>
      <c r="BJ28" s="58" t="s">
        <v>103</v>
      </c>
      <c r="BK28" s="78" t="s">
        <v>102</v>
      </c>
      <c r="BL28" s="115" t="s">
        <v>239</v>
      </c>
      <c r="BM28" s="58" t="s">
        <v>103</v>
      </c>
      <c r="BN28" s="58" t="s">
        <v>102</v>
      </c>
      <c r="BO28" s="58" t="s">
        <v>102</v>
      </c>
      <c r="BP28" s="78" t="s">
        <v>102</v>
      </c>
      <c r="BQ28" s="89"/>
      <c r="BR28" s="73" t="s">
        <v>103</v>
      </c>
      <c r="BS28" s="58" t="s">
        <v>102</v>
      </c>
      <c r="BT28" s="58" t="s">
        <v>103</v>
      </c>
      <c r="BU28" s="58" t="s">
        <v>102</v>
      </c>
      <c r="BV28" s="90"/>
      <c r="BW28" s="58" t="s">
        <v>103</v>
      </c>
      <c r="BX28" s="58" t="s">
        <v>103</v>
      </c>
      <c r="BY28" s="58" t="s">
        <v>103</v>
      </c>
      <c r="BZ28" s="113" t="s">
        <v>103</v>
      </c>
      <c r="CA28" s="91" t="s">
        <v>230</v>
      </c>
      <c r="CB28" s="42"/>
      <c r="CC28" s="42"/>
      <c r="CD28" s="42"/>
      <c r="CE28" s="42"/>
      <c r="CF28" s="42"/>
      <c r="CG28" s="42"/>
      <c r="CH28" s="42"/>
    </row>
    <row r="29" spans="1:86" ht="60" customHeight="1" x14ac:dyDescent="0.25">
      <c r="A29" s="154"/>
      <c r="B29" s="232" t="s">
        <v>85</v>
      </c>
      <c r="C29" s="234" t="s">
        <v>87</v>
      </c>
      <c r="D29" s="109" t="s">
        <v>86</v>
      </c>
      <c r="E29" s="58" t="s">
        <v>103</v>
      </c>
      <c r="F29" s="58" t="s">
        <v>102</v>
      </c>
      <c r="G29" s="58" t="s">
        <v>102</v>
      </c>
      <c r="H29" s="282" t="s">
        <v>102</v>
      </c>
      <c r="I29" s="333" t="s">
        <v>665</v>
      </c>
      <c r="J29" s="58" t="s">
        <v>103</v>
      </c>
      <c r="K29" s="58" t="s">
        <v>102</v>
      </c>
      <c r="L29" s="58" t="s">
        <v>102</v>
      </c>
      <c r="M29" s="282" t="s">
        <v>102</v>
      </c>
      <c r="N29" s="360" t="s">
        <v>666</v>
      </c>
      <c r="O29" s="58" t="s">
        <v>103</v>
      </c>
      <c r="P29" s="58" t="s">
        <v>102</v>
      </c>
      <c r="Q29" s="58" t="s">
        <v>103</v>
      </c>
      <c r="R29" s="282" t="s">
        <v>102</v>
      </c>
      <c r="S29" s="333" t="s">
        <v>667</v>
      </c>
      <c r="T29" s="58" t="s">
        <v>103</v>
      </c>
      <c r="U29" s="58" t="s">
        <v>102</v>
      </c>
      <c r="V29" s="58" t="s">
        <v>102</v>
      </c>
      <c r="W29" s="282" t="s">
        <v>102</v>
      </c>
      <c r="X29" s="325" t="s">
        <v>668</v>
      </c>
      <c r="Y29" s="75" t="s">
        <v>103</v>
      </c>
      <c r="Z29" s="75" t="s">
        <v>102</v>
      </c>
      <c r="AA29" s="75"/>
      <c r="AB29" s="282" t="s">
        <v>102</v>
      </c>
      <c r="AC29" s="309" t="s">
        <v>669</v>
      </c>
      <c r="AD29" s="58" t="s">
        <v>103</v>
      </c>
      <c r="AE29" s="58" t="s">
        <v>102</v>
      </c>
      <c r="AF29" s="58" t="s">
        <v>102</v>
      </c>
      <c r="AG29" s="282" t="s">
        <v>102</v>
      </c>
      <c r="AH29" s="309" t="s">
        <v>670</v>
      </c>
      <c r="AI29" s="58" t="s">
        <v>103</v>
      </c>
      <c r="AJ29" s="58" t="s">
        <v>102</v>
      </c>
      <c r="AK29" s="58" t="s">
        <v>103</v>
      </c>
      <c r="AL29" s="369" t="s">
        <v>102</v>
      </c>
      <c r="AM29" s="238" t="s">
        <v>671</v>
      </c>
      <c r="AN29" s="58" t="s">
        <v>103</v>
      </c>
      <c r="AO29" s="58" t="s">
        <v>102</v>
      </c>
      <c r="AP29" s="58" t="s">
        <v>103</v>
      </c>
      <c r="AQ29" s="369" t="s">
        <v>102</v>
      </c>
      <c r="AR29" s="238" t="s">
        <v>240</v>
      </c>
      <c r="AS29" s="58" t="s">
        <v>103</v>
      </c>
      <c r="AT29" s="58" t="s">
        <v>102</v>
      </c>
      <c r="AU29" s="58" t="s">
        <v>103</v>
      </c>
      <c r="AV29" s="282" t="s">
        <v>103</v>
      </c>
      <c r="AW29" s="139" t="s">
        <v>671</v>
      </c>
      <c r="AX29" s="58" t="s">
        <v>103</v>
      </c>
      <c r="AY29" s="58" t="s">
        <v>103</v>
      </c>
      <c r="AZ29" s="58" t="s">
        <v>103</v>
      </c>
      <c r="BA29" s="282" t="s">
        <v>103</v>
      </c>
      <c r="BB29" s="373"/>
      <c r="BC29" s="73" t="s">
        <v>103</v>
      </c>
      <c r="BD29" s="58" t="s">
        <v>102</v>
      </c>
      <c r="BE29" s="58" t="s">
        <v>103</v>
      </c>
      <c r="BF29" s="369" t="s">
        <v>102</v>
      </c>
      <c r="BG29" s="238" t="s">
        <v>241</v>
      </c>
      <c r="BH29" s="58" t="s">
        <v>103</v>
      </c>
      <c r="BI29" s="58" t="s">
        <v>103</v>
      </c>
      <c r="BJ29" s="58" t="s">
        <v>103</v>
      </c>
      <c r="BK29" s="369" t="s">
        <v>103</v>
      </c>
      <c r="BL29" s="367" t="s">
        <v>804</v>
      </c>
      <c r="BM29" s="58" t="s">
        <v>103</v>
      </c>
      <c r="BN29" s="58" t="s">
        <v>102</v>
      </c>
      <c r="BO29" s="58" t="s">
        <v>102</v>
      </c>
      <c r="BP29" s="369" t="s">
        <v>102</v>
      </c>
      <c r="BQ29" s="371" t="s">
        <v>242</v>
      </c>
      <c r="BR29" s="73" t="s">
        <v>103</v>
      </c>
      <c r="BS29" s="58" t="s">
        <v>102</v>
      </c>
      <c r="BT29" s="58" t="s">
        <v>102</v>
      </c>
      <c r="BU29" s="282" t="s">
        <v>102</v>
      </c>
      <c r="BV29" s="139" t="s">
        <v>242</v>
      </c>
      <c r="BW29" s="58" t="s">
        <v>103</v>
      </c>
      <c r="BX29" s="58" t="s">
        <v>103</v>
      </c>
      <c r="BY29" s="58" t="s">
        <v>103</v>
      </c>
      <c r="BZ29" s="369" t="s">
        <v>103</v>
      </c>
      <c r="CA29" s="375" t="s">
        <v>243</v>
      </c>
      <c r="CB29" s="42"/>
      <c r="CC29" s="42"/>
      <c r="CD29" s="42"/>
      <c r="CE29" s="42"/>
      <c r="CF29" s="42"/>
      <c r="CG29" s="42"/>
      <c r="CH29" s="42"/>
    </row>
    <row r="30" spans="1:86" ht="48" customHeight="1" x14ac:dyDescent="0.25">
      <c r="A30" s="154"/>
      <c r="B30" s="233"/>
      <c r="C30" s="234"/>
      <c r="D30" s="65" t="s">
        <v>60</v>
      </c>
      <c r="E30" s="58" t="s">
        <v>103</v>
      </c>
      <c r="F30" s="58" t="s">
        <v>102</v>
      </c>
      <c r="G30" s="58" t="s">
        <v>102</v>
      </c>
      <c r="H30" s="284"/>
      <c r="I30" s="337"/>
      <c r="J30" s="58" t="s">
        <v>103</v>
      </c>
      <c r="K30" s="58" t="s">
        <v>102</v>
      </c>
      <c r="L30" s="58" t="s">
        <v>102</v>
      </c>
      <c r="M30" s="284"/>
      <c r="N30" s="337"/>
      <c r="O30" s="58" t="s">
        <v>103</v>
      </c>
      <c r="P30" s="58" t="s">
        <v>102</v>
      </c>
      <c r="Q30" s="58" t="s">
        <v>103</v>
      </c>
      <c r="R30" s="284"/>
      <c r="S30" s="337"/>
      <c r="T30" s="58" t="s">
        <v>103</v>
      </c>
      <c r="U30" s="58" t="s">
        <v>102</v>
      </c>
      <c r="V30" s="58" t="s">
        <v>103</v>
      </c>
      <c r="W30" s="284"/>
      <c r="X30" s="327"/>
      <c r="Y30" s="75" t="s">
        <v>103</v>
      </c>
      <c r="Z30" s="75" t="s">
        <v>102</v>
      </c>
      <c r="AA30" s="75"/>
      <c r="AB30" s="284"/>
      <c r="AC30" s="141"/>
      <c r="AD30" s="58" t="s">
        <v>102</v>
      </c>
      <c r="AE30" s="58" t="s">
        <v>102</v>
      </c>
      <c r="AF30" s="58" t="s">
        <v>102</v>
      </c>
      <c r="AG30" s="284"/>
      <c r="AH30" s="141"/>
      <c r="AI30" s="58" t="s">
        <v>103</v>
      </c>
      <c r="AJ30" s="58" t="s">
        <v>102</v>
      </c>
      <c r="AK30" s="58" t="s">
        <v>103</v>
      </c>
      <c r="AL30" s="370"/>
      <c r="AM30" s="240"/>
      <c r="AN30" s="58" t="s">
        <v>103</v>
      </c>
      <c r="AO30" s="58" t="s">
        <v>102</v>
      </c>
      <c r="AP30" s="58" t="s">
        <v>103</v>
      </c>
      <c r="AQ30" s="370"/>
      <c r="AR30" s="240"/>
      <c r="AS30" s="58" t="s">
        <v>103</v>
      </c>
      <c r="AT30" s="58" t="s">
        <v>102</v>
      </c>
      <c r="AU30" s="58" t="s">
        <v>103</v>
      </c>
      <c r="AV30" s="284"/>
      <c r="AW30" s="141"/>
      <c r="AX30" s="58" t="s">
        <v>103</v>
      </c>
      <c r="AY30" s="58" t="s">
        <v>103</v>
      </c>
      <c r="AZ30" s="58" t="s">
        <v>103</v>
      </c>
      <c r="BA30" s="284"/>
      <c r="BB30" s="374"/>
      <c r="BC30" s="73" t="s">
        <v>103</v>
      </c>
      <c r="BD30" s="58" t="s">
        <v>102</v>
      </c>
      <c r="BE30" s="58" t="s">
        <v>103</v>
      </c>
      <c r="BF30" s="370"/>
      <c r="BG30" s="239"/>
      <c r="BH30" s="58" t="s">
        <v>103</v>
      </c>
      <c r="BI30" s="58" t="s">
        <v>103</v>
      </c>
      <c r="BJ30" s="58" t="s">
        <v>103</v>
      </c>
      <c r="BK30" s="370"/>
      <c r="BL30" s="368"/>
      <c r="BM30" s="58" t="s">
        <v>103</v>
      </c>
      <c r="BN30" s="58" t="s">
        <v>102</v>
      </c>
      <c r="BO30" s="58" t="s">
        <v>102</v>
      </c>
      <c r="BP30" s="370"/>
      <c r="BQ30" s="372"/>
      <c r="BR30" s="73" t="s">
        <v>103</v>
      </c>
      <c r="BS30" s="58" t="s">
        <v>102</v>
      </c>
      <c r="BT30" s="58" t="s">
        <v>103</v>
      </c>
      <c r="BU30" s="284"/>
      <c r="BV30" s="141"/>
      <c r="BW30" s="58" t="s">
        <v>103</v>
      </c>
      <c r="BX30" s="58" t="s">
        <v>103</v>
      </c>
      <c r="BY30" s="58" t="s">
        <v>103</v>
      </c>
      <c r="BZ30" s="370"/>
      <c r="CA30" s="376"/>
      <c r="CB30" s="42"/>
      <c r="CC30" s="42"/>
      <c r="CD30" s="42"/>
      <c r="CE30" s="42"/>
      <c r="CF30" s="42"/>
      <c r="CG30" s="42"/>
      <c r="CH30" s="42"/>
    </row>
    <row r="31" spans="1:86" ht="139.5" customHeight="1" x14ac:dyDescent="0.25">
      <c r="A31" s="154"/>
      <c r="B31" s="55" t="s">
        <v>244</v>
      </c>
      <c r="C31" s="112" t="s">
        <v>69</v>
      </c>
      <c r="D31" s="110" t="s">
        <v>91</v>
      </c>
      <c r="E31" s="58" t="s">
        <v>103</v>
      </c>
      <c r="F31" s="58" t="s">
        <v>102</v>
      </c>
      <c r="G31" s="58" t="s">
        <v>102</v>
      </c>
      <c r="H31" s="58" t="s">
        <v>102</v>
      </c>
      <c r="I31" s="118" t="s">
        <v>672</v>
      </c>
      <c r="J31" s="58" t="s">
        <v>103</v>
      </c>
      <c r="K31" s="58" t="s">
        <v>102</v>
      </c>
      <c r="L31" s="58" t="s">
        <v>102</v>
      </c>
      <c r="M31" s="58" t="s">
        <v>102</v>
      </c>
      <c r="N31" s="117" t="s">
        <v>673</v>
      </c>
      <c r="O31" s="58" t="s">
        <v>103</v>
      </c>
      <c r="P31" s="58" t="s">
        <v>102</v>
      </c>
      <c r="Q31" s="58" t="s">
        <v>102</v>
      </c>
      <c r="R31" s="58" t="s">
        <v>102</v>
      </c>
      <c r="S31" s="117" t="s">
        <v>674</v>
      </c>
      <c r="T31" s="58" t="s">
        <v>103</v>
      </c>
      <c r="U31" s="58" t="s">
        <v>102</v>
      </c>
      <c r="V31" s="58" t="s">
        <v>102</v>
      </c>
      <c r="W31" s="58" t="s">
        <v>102</v>
      </c>
      <c r="X31" s="116" t="s">
        <v>675</v>
      </c>
      <c r="Y31" s="75" t="s">
        <v>103</v>
      </c>
      <c r="Z31" s="75" t="s">
        <v>102</v>
      </c>
      <c r="AA31" s="75" t="s">
        <v>102</v>
      </c>
      <c r="AB31" s="58" t="s">
        <v>102</v>
      </c>
      <c r="AC31" s="116" t="s">
        <v>676</v>
      </c>
      <c r="AD31" s="58" t="s">
        <v>103</v>
      </c>
      <c r="AE31" s="58" t="s">
        <v>102</v>
      </c>
      <c r="AF31" s="58" t="s">
        <v>102</v>
      </c>
      <c r="AG31" s="58" t="s">
        <v>102</v>
      </c>
      <c r="AH31" s="117" t="s">
        <v>677</v>
      </c>
      <c r="AI31" s="58" t="s">
        <v>103</v>
      </c>
      <c r="AJ31" s="58" t="s">
        <v>102</v>
      </c>
      <c r="AK31" s="58" t="s">
        <v>102</v>
      </c>
      <c r="AL31" s="92" t="s">
        <v>102</v>
      </c>
      <c r="AM31" s="117" t="s">
        <v>678</v>
      </c>
      <c r="AN31" s="58" t="s">
        <v>103</v>
      </c>
      <c r="AO31" s="58" t="s">
        <v>102</v>
      </c>
      <c r="AP31" s="58" t="s">
        <v>103</v>
      </c>
      <c r="AQ31" s="92" t="s">
        <v>102</v>
      </c>
      <c r="AR31" s="117" t="s">
        <v>679</v>
      </c>
      <c r="AS31" s="58" t="s">
        <v>103</v>
      </c>
      <c r="AT31" s="58" t="s">
        <v>102</v>
      </c>
      <c r="AU31" s="58" t="s">
        <v>102</v>
      </c>
      <c r="AV31" s="58" t="s">
        <v>102</v>
      </c>
      <c r="AW31" s="93" t="s">
        <v>680</v>
      </c>
      <c r="AX31" s="58" t="s">
        <v>103</v>
      </c>
      <c r="AY31" s="58" t="s">
        <v>103</v>
      </c>
      <c r="AZ31" s="58" t="s">
        <v>103</v>
      </c>
      <c r="BA31" s="58" t="s">
        <v>103</v>
      </c>
      <c r="BB31" s="120" t="s">
        <v>230</v>
      </c>
      <c r="BC31" s="73" t="s">
        <v>103</v>
      </c>
      <c r="BD31" s="58" t="s">
        <v>102</v>
      </c>
      <c r="BE31" s="58" t="s">
        <v>102</v>
      </c>
      <c r="BF31" s="92" t="s">
        <v>102</v>
      </c>
      <c r="BG31" s="94" t="s">
        <v>681</v>
      </c>
      <c r="BH31" s="73" t="s">
        <v>103</v>
      </c>
      <c r="BI31" s="58" t="s">
        <v>103</v>
      </c>
      <c r="BJ31" s="58" t="s">
        <v>103</v>
      </c>
      <c r="BK31" s="92" t="s">
        <v>103</v>
      </c>
      <c r="BL31" s="95" t="s">
        <v>682</v>
      </c>
      <c r="BM31" s="58" t="s">
        <v>103</v>
      </c>
      <c r="BN31" s="58" t="s">
        <v>102</v>
      </c>
      <c r="BO31" s="58" t="s">
        <v>102</v>
      </c>
      <c r="BP31" s="92" t="s">
        <v>102</v>
      </c>
      <c r="BQ31" s="116" t="s">
        <v>683</v>
      </c>
      <c r="BR31" s="58" t="s">
        <v>103</v>
      </c>
      <c r="BS31" s="58" t="s">
        <v>102</v>
      </c>
      <c r="BT31" s="58" t="s">
        <v>102</v>
      </c>
      <c r="BU31" s="58" t="s">
        <v>102</v>
      </c>
      <c r="BV31" s="117" t="s">
        <v>684</v>
      </c>
      <c r="BW31" s="58" t="s">
        <v>103</v>
      </c>
      <c r="BX31" s="58" t="s">
        <v>103</v>
      </c>
      <c r="BY31" s="58" t="s">
        <v>103</v>
      </c>
      <c r="BZ31" s="92" t="s">
        <v>103</v>
      </c>
      <c r="CA31" s="121" t="s">
        <v>243</v>
      </c>
      <c r="CB31" s="42"/>
      <c r="CC31" s="42"/>
      <c r="CD31" s="42"/>
      <c r="CE31" s="42"/>
      <c r="CF31" s="42"/>
      <c r="CG31" s="42"/>
      <c r="CH31" s="42"/>
    </row>
    <row r="32" spans="1:86" ht="83.25" customHeight="1" x14ac:dyDescent="0.25">
      <c r="A32" s="154"/>
      <c r="B32" s="235" t="s">
        <v>90</v>
      </c>
      <c r="C32" s="234" t="s">
        <v>69</v>
      </c>
      <c r="D32" s="68" t="s">
        <v>598</v>
      </c>
      <c r="E32" s="58" t="s">
        <v>103</v>
      </c>
      <c r="F32" s="58" t="s">
        <v>102</v>
      </c>
      <c r="G32" s="58" t="s">
        <v>102</v>
      </c>
      <c r="H32" s="282" t="s">
        <v>102</v>
      </c>
      <c r="I32" s="333" t="s">
        <v>685</v>
      </c>
      <c r="J32" s="58" t="s">
        <v>103</v>
      </c>
      <c r="K32" s="58" t="s">
        <v>102</v>
      </c>
      <c r="L32" s="58" t="s">
        <v>102</v>
      </c>
      <c r="M32" s="282" t="s">
        <v>102</v>
      </c>
      <c r="N32" s="333" t="s">
        <v>686</v>
      </c>
      <c r="O32" s="58" t="s">
        <v>103</v>
      </c>
      <c r="P32" s="58" t="s">
        <v>102</v>
      </c>
      <c r="Q32" s="58" t="s">
        <v>102</v>
      </c>
      <c r="R32" s="282" t="s">
        <v>102</v>
      </c>
      <c r="S32" s="333" t="s">
        <v>687</v>
      </c>
      <c r="T32" s="58" t="s">
        <v>103</v>
      </c>
      <c r="U32" s="58" t="s">
        <v>102</v>
      </c>
      <c r="V32" s="58" t="s">
        <v>102</v>
      </c>
      <c r="W32" s="282" t="s">
        <v>102</v>
      </c>
      <c r="X32" s="352" t="s">
        <v>688</v>
      </c>
      <c r="Y32" s="75" t="s">
        <v>103</v>
      </c>
      <c r="Z32" s="75" t="s">
        <v>102</v>
      </c>
      <c r="AA32" s="75" t="s">
        <v>103</v>
      </c>
      <c r="AB32" s="282" t="s">
        <v>102</v>
      </c>
      <c r="AC32" s="352" t="s">
        <v>689</v>
      </c>
      <c r="AD32" s="58" t="s">
        <v>103</v>
      </c>
      <c r="AE32" s="58" t="s">
        <v>102</v>
      </c>
      <c r="AF32" s="58" t="s">
        <v>103</v>
      </c>
      <c r="AG32" s="282" t="s">
        <v>102</v>
      </c>
      <c r="AH32" s="380" t="s">
        <v>704</v>
      </c>
      <c r="AI32" s="58" t="s">
        <v>103</v>
      </c>
      <c r="AJ32" s="121" t="s">
        <v>102</v>
      </c>
      <c r="AK32" s="58"/>
      <c r="AL32" s="282" t="s">
        <v>103</v>
      </c>
      <c r="AM32" s="352" t="s">
        <v>705</v>
      </c>
      <c r="AN32" s="58" t="s">
        <v>103</v>
      </c>
      <c r="AO32" s="58" t="s">
        <v>102</v>
      </c>
      <c r="AP32" s="58" t="s">
        <v>103</v>
      </c>
      <c r="AQ32" s="282" t="s">
        <v>102</v>
      </c>
      <c r="AR32" s="361" t="s">
        <v>706</v>
      </c>
      <c r="AS32" s="58" t="s">
        <v>103</v>
      </c>
      <c r="AT32" s="58" t="s">
        <v>102</v>
      </c>
      <c r="AU32" s="58"/>
      <c r="AV32" s="282" t="s">
        <v>103</v>
      </c>
      <c r="AW32" s="386" t="s">
        <v>694</v>
      </c>
      <c r="AX32" s="58" t="s">
        <v>103</v>
      </c>
      <c r="AY32" s="58" t="s">
        <v>103</v>
      </c>
      <c r="AZ32" s="58" t="s">
        <v>103</v>
      </c>
      <c r="BA32" s="282" t="s">
        <v>103</v>
      </c>
      <c r="BB32" s="340" t="s">
        <v>695</v>
      </c>
      <c r="BC32" s="73" t="s">
        <v>103</v>
      </c>
      <c r="BD32" s="58" t="s">
        <v>102</v>
      </c>
      <c r="BE32" s="58" t="s">
        <v>102</v>
      </c>
      <c r="BF32" s="282" t="s">
        <v>102</v>
      </c>
      <c r="BG32" s="388" t="s">
        <v>696</v>
      </c>
      <c r="BH32" s="73" t="s">
        <v>103</v>
      </c>
      <c r="BI32" s="58" t="s">
        <v>103</v>
      </c>
      <c r="BJ32" s="58"/>
      <c r="BK32" s="282" t="s">
        <v>103</v>
      </c>
      <c r="BL32" s="377" t="s">
        <v>697</v>
      </c>
      <c r="BM32" s="73" t="s">
        <v>103</v>
      </c>
      <c r="BN32" s="58" t="s">
        <v>102</v>
      </c>
      <c r="BO32" s="58" t="s">
        <v>102</v>
      </c>
      <c r="BP32" s="282" t="s">
        <v>102</v>
      </c>
      <c r="BQ32" s="309" t="s">
        <v>698</v>
      </c>
      <c r="BR32" s="58" t="s">
        <v>103</v>
      </c>
      <c r="BS32" s="58" t="s">
        <v>102</v>
      </c>
      <c r="BT32" s="58"/>
      <c r="BU32" s="282" t="s">
        <v>102</v>
      </c>
      <c r="BV32" s="309" t="s">
        <v>707</v>
      </c>
      <c r="BW32" s="58" t="s">
        <v>103</v>
      </c>
      <c r="BX32" s="58" t="s">
        <v>103</v>
      </c>
      <c r="BY32" s="58" t="s">
        <v>103</v>
      </c>
      <c r="BZ32" s="282" t="s">
        <v>103</v>
      </c>
      <c r="CA32" s="148" t="s">
        <v>243</v>
      </c>
      <c r="CB32" s="42"/>
      <c r="CC32" s="42"/>
      <c r="CD32" s="42"/>
      <c r="CE32" s="42"/>
      <c r="CF32" s="42"/>
      <c r="CG32" s="42"/>
      <c r="CH32" s="42"/>
    </row>
    <row r="33" spans="1:86" ht="37.5" customHeight="1" x14ac:dyDescent="0.25">
      <c r="A33" s="154"/>
      <c r="B33" s="235"/>
      <c r="C33" s="234"/>
      <c r="D33" s="110" t="s">
        <v>93</v>
      </c>
      <c r="E33" s="58" t="s">
        <v>103</v>
      </c>
      <c r="F33" s="58" t="s">
        <v>102</v>
      </c>
      <c r="G33" s="58" t="s">
        <v>102</v>
      </c>
      <c r="H33" s="283"/>
      <c r="I33" s="336"/>
      <c r="J33" s="58" t="s">
        <v>103</v>
      </c>
      <c r="K33" s="58" t="s">
        <v>102</v>
      </c>
      <c r="L33" s="58" t="s">
        <v>102</v>
      </c>
      <c r="M33" s="283"/>
      <c r="N33" s="336"/>
      <c r="O33" s="58" t="s">
        <v>103</v>
      </c>
      <c r="P33" s="58" t="s">
        <v>102</v>
      </c>
      <c r="Q33" s="58" t="s">
        <v>102</v>
      </c>
      <c r="R33" s="283"/>
      <c r="S33" s="336"/>
      <c r="T33" s="58" t="s">
        <v>103</v>
      </c>
      <c r="U33" s="58" t="s">
        <v>102</v>
      </c>
      <c r="V33" s="58" t="s">
        <v>102</v>
      </c>
      <c r="W33" s="283"/>
      <c r="X33" s="353"/>
      <c r="Y33" s="75" t="s">
        <v>103</v>
      </c>
      <c r="Z33" s="75" t="s">
        <v>102</v>
      </c>
      <c r="AA33" s="75" t="s">
        <v>102</v>
      </c>
      <c r="AB33" s="283"/>
      <c r="AC33" s="353"/>
      <c r="AD33" s="58" t="s">
        <v>103</v>
      </c>
      <c r="AE33" s="58" t="s">
        <v>102</v>
      </c>
      <c r="AF33" s="58" t="s">
        <v>102</v>
      </c>
      <c r="AG33" s="283"/>
      <c r="AH33" s="353"/>
      <c r="AI33" s="58" t="s">
        <v>103</v>
      </c>
      <c r="AJ33" s="58" t="s">
        <v>102</v>
      </c>
      <c r="AK33" s="58" t="s">
        <v>102</v>
      </c>
      <c r="AL33" s="283"/>
      <c r="AM33" s="353"/>
      <c r="AN33" s="58" t="s">
        <v>103</v>
      </c>
      <c r="AO33" s="58" t="s">
        <v>102</v>
      </c>
      <c r="AP33" s="58" t="s">
        <v>103</v>
      </c>
      <c r="AQ33" s="283"/>
      <c r="AR33" s="362"/>
      <c r="AS33" s="58" t="s">
        <v>103</v>
      </c>
      <c r="AT33" s="58" t="s">
        <v>102</v>
      </c>
      <c r="AU33" s="58" t="s">
        <v>102</v>
      </c>
      <c r="AV33" s="283"/>
      <c r="AW33" s="387"/>
      <c r="AX33" s="58" t="s">
        <v>103</v>
      </c>
      <c r="AY33" s="58" t="s">
        <v>103</v>
      </c>
      <c r="AZ33" s="58" t="s">
        <v>103</v>
      </c>
      <c r="BA33" s="283"/>
      <c r="BB33" s="340"/>
      <c r="BC33" s="73" t="s">
        <v>103</v>
      </c>
      <c r="BD33" s="58" t="s">
        <v>102</v>
      </c>
      <c r="BE33" s="58" t="s">
        <v>102</v>
      </c>
      <c r="BF33" s="283"/>
      <c r="BG33" s="389"/>
      <c r="BH33" s="73" t="s">
        <v>103</v>
      </c>
      <c r="BI33" s="58" t="s">
        <v>103</v>
      </c>
      <c r="BJ33" s="58" t="s">
        <v>102</v>
      </c>
      <c r="BK33" s="283"/>
      <c r="BL33" s="378"/>
      <c r="BM33" s="73" t="s">
        <v>103</v>
      </c>
      <c r="BN33" s="58" t="s">
        <v>102</v>
      </c>
      <c r="BO33" s="58" t="s">
        <v>102</v>
      </c>
      <c r="BP33" s="283"/>
      <c r="BQ33" s="381"/>
      <c r="BR33" s="58" t="s">
        <v>103</v>
      </c>
      <c r="BS33" s="58" t="s">
        <v>102</v>
      </c>
      <c r="BT33" s="58" t="s">
        <v>102</v>
      </c>
      <c r="BU33" s="283"/>
      <c r="BV33" s="381"/>
      <c r="BW33" s="58" t="s">
        <v>103</v>
      </c>
      <c r="BX33" s="58" t="s">
        <v>103</v>
      </c>
      <c r="BY33" s="58" t="s">
        <v>103</v>
      </c>
      <c r="BZ33" s="283"/>
      <c r="CA33" s="152"/>
      <c r="CB33" s="42"/>
      <c r="CC33" s="42"/>
      <c r="CD33" s="42"/>
      <c r="CE33" s="42"/>
      <c r="CF33" s="42"/>
      <c r="CG33" s="42"/>
      <c r="CH33" s="42"/>
    </row>
    <row r="34" spans="1:86" ht="60" customHeight="1" x14ac:dyDescent="0.25">
      <c r="A34" s="154"/>
      <c r="B34" s="235"/>
      <c r="C34" s="234"/>
      <c r="D34" s="110" t="s">
        <v>94</v>
      </c>
      <c r="E34" s="58" t="s">
        <v>103</v>
      </c>
      <c r="F34" s="58" t="s">
        <v>102</v>
      </c>
      <c r="G34" s="58" t="s">
        <v>102</v>
      </c>
      <c r="H34" s="283"/>
      <c r="I34" s="336"/>
      <c r="J34" s="58" t="s">
        <v>103</v>
      </c>
      <c r="K34" s="58" t="s">
        <v>102</v>
      </c>
      <c r="L34" s="58" t="s">
        <v>102</v>
      </c>
      <c r="M34" s="283"/>
      <c r="N34" s="336"/>
      <c r="O34" s="58" t="s">
        <v>103</v>
      </c>
      <c r="P34" s="58" t="s">
        <v>102</v>
      </c>
      <c r="Q34" s="58" t="s">
        <v>102</v>
      </c>
      <c r="R34" s="283"/>
      <c r="S34" s="336"/>
      <c r="T34" s="58" t="s">
        <v>103</v>
      </c>
      <c r="U34" s="58" t="s">
        <v>102</v>
      </c>
      <c r="V34" s="58" t="s">
        <v>102</v>
      </c>
      <c r="W34" s="283"/>
      <c r="X34" s="353"/>
      <c r="Y34" s="75" t="s">
        <v>103</v>
      </c>
      <c r="Z34" s="75" t="s">
        <v>102</v>
      </c>
      <c r="AA34" s="75" t="s">
        <v>102</v>
      </c>
      <c r="AB34" s="283"/>
      <c r="AC34" s="353"/>
      <c r="AD34" s="58" t="s">
        <v>103</v>
      </c>
      <c r="AE34" s="58" t="s">
        <v>102</v>
      </c>
      <c r="AF34" s="58" t="s">
        <v>103</v>
      </c>
      <c r="AG34" s="283"/>
      <c r="AH34" s="353"/>
      <c r="AI34" s="58" t="s">
        <v>103</v>
      </c>
      <c r="AJ34" s="58" t="s">
        <v>102</v>
      </c>
      <c r="AK34" s="58" t="s">
        <v>103</v>
      </c>
      <c r="AL34" s="283"/>
      <c r="AM34" s="353"/>
      <c r="AN34" s="58" t="s">
        <v>103</v>
      </c>
      <c r="AO34" s="58" t="s">
        <v>102</v>
      </c>
      <c r="AP34" s="58" t="s">
        <v>103</v>
      </c>
      <c r="AQ34" s="283"/>
      <c r="AR34" s="362"/>
      <c r="AS34" s="58" t="s">
        <v>103</v>
      </c>
      <c r="AT34" s="58" t="s">
        <v>103</v>
      </c>
      <c r="AU34" s="58" t="s">
        <v>103</v>
      </c>
      <c r="AV34" s="283"/>
      <c r="AW34" s="387"/>
      <c r="AX34" s="58" t="s">
        <v>103</v>
      </c>
      <c r="AY34" s="58" t="s">
        <v>103</v>
      </c>
      <c r="AZ34" s="58" t="s">
        <v>103</v>
      </c>
      <c r="BA34" s="283"/>
      <c r="BB34" s="340"/>
      <c r="BC34" s="73" t="s">
        <v>103</v>
      </c>
      <c r="BD34" s="58" t="s">
        <v>102</v>
      </c>
      <c r="BE34" s="58" t="s">
        <v>103</v>
      </c>
      <c r="BF34" s="283"/>
      <c r="BG34" s="389"/>
      <c r="BH34" s="73" t="s">
        <v>103</v>
      </c>
      <c r="BI34" s="58" t="s">
        <v>103</v>
      </c>
      <c r="BJ34" s="58" t="s">
        <v>103</v>
      </c>
      <c r="BK34" s="283"/>
      <c r="BL34" s="378"/>
      <c r="BM34" s="73" t="s">
        <v>103</v>
      </c>
      <c r="BN34" s="58" t="s">
        <v>102</v>
      </c>
      <c r="BO34" s="58" t="s">
        <v>102</v>
      </c>
      <c r="BP34" s="283"/>
      <c r="BQ34" s="381"/>
      <c r="BR34" s="58" t="s">
        <v>103</v>
      </c>
      <c r="BS34" s="58" t="s">
        <v>102</v>
      </c>
      <c r="BT34" s="58" t="s">
        <v>103</v>
      </c>
      <c r="BU34" s="283"/>
      <c r="BV34" s="381"/>
      <c r="BW34" s="58" t="s">
        <v>103</v>
      </c>
      <c r="BX34" s="58" t="s">
        <v>103</v>
      </c>
      <c r="BY34" s="58" t="s">
        <v>103</v>
      </c>
      <c r="BZ34" s="283"/>
      <c r="CA34" s="152"/>
      <c r="CB34" s="42"/>
      <c r="CC34" s="42"/>
      <c r="CD34" s="42"/>
      <c r="CE34" s="42"/>
      <c r="CF34" s="42"/>
      <c r="CG34" s="42"/>
      <c r="CH34" s="42"/>
    </row>
    <row r="35" spans="1:86" ht="54.75" customHeight="1" x14ac:dyDescent="0.25">
      <c r="A35" s="154"/>
      <c r="B35" s="235"/>
      <c r="C35" s="234"/>
      <c r="D35" s="68" t="s">
        <v>600</v>
      </c>
      <c r="E35" s="58"/>
      <c r="F35" s="58" t="s">
        <v>102</v>
      </c>
      <c r="G35" s="58" t="s">
        <v>102</v>
      </c>
      <c r="H35" s="283"/>
      <c r="I35" s="336"/>
      <c r="J35" s="58"/>
      <c r="K35" s="58" t="s">
        <v>102</v>
      </c>
      <c r="L35" s="58" t="s">
        <v>102</v>
      </c>
      <c r="M35" s="283"/>
      <c r="N35" s="336"/>
      <c r="O35" s="58"/>
      <c r="P35" s="58" t="s">
        <v>102</v>
      </c>
      <c r="Q35" s="58" t="s">
        <v>102</v>
      </c>
      <c r="R35" s="283"/>
      <c r="S35" s="336"/>
      <c r="T35" s="58"/>
      <c r="U35" s="58" t="s">
        <v>102</v>
      </c>
      <c r="V35" s="58" t="s">
        <v>102</v>
      </c>
      <c r="W35" s="283"/>
      <c r="X35" s="353"/>
      <c r="Y35" s="75"/>
      <c r="Z35" s="75" t="s">
        <v>102</v>
      </c>
      <c r="AA35" s="75" t="s">
        <v>102</v>
      </c>
      <c r="AB35" s="283"/>
      <c r="AC35" s="353"/>
      <c r="AD35" s="58"/>
      <c r="AE35" s="58" t="s">
        <v>102</v>
      </c>
      <c r="AF35" s="58" t="s">
        <v>103</v>
      </c>
      <c r="AG35" s="283"/>
      <c r="AH35" s="353"/>
      <c r="AI35" s="58"/>
      <c r="AJ35" s="58" t="s">
        <v>102</v>
      </c>
      <c r="AK35" s="58" t="s">
        <v>103</v>
      </c>
      <c r="AL35" s="283"/>
      <c r="AM35" s="353"/>
      <c r="AN35" s="58"/>
      <c r="AO35" s="58" t="s">
        <v>103</v>
      </c>
      <c r="AP35" s="58" t="s">
        <v>103</v>
      </c>
      <c r="AQ35" s="283"/>
      <c r="AR35" s="362"/>
      <c r="AS35" s="58"/>
      <c r="AT35" s="58" t="s">
        <v>102</v>
      </c>
      <c r="AU35" s="58" t="s">
        <v>103</v>
      </c>
      <c r="AV35" s="283"/>
      <c r="AW35" s="387"/>
      <c r="AX35" s="78"/>
      <c r="AY35" s="58" t="s">
        <v>103</v>
      </c>
      <c r="AZ35" s="58" t="s">
        <v>103</v>
      </c>
      <c r="BA35" s="283"/>
      <c r="BB35" s="340"/>
      <c r="BC35" s="73"/>
      <c r="BD35" s="58" t="s">
        <v>102</v>
      </c>
      <c r="BE35" s="58" t="s">
        <v>103</v>
      </c>
      <c r="BF35" s="283"/>
      <c r="BG35" s="389"/>
      <c r="BH35" s="73"/>
      <c r="BI35" s="58"/>
      <c r="BJ35" s="58" t="s">
        <v>103</v>
      </c>
      <c r="BK35" s="283"/>
      <c r="BL35" s="378"/>
      <c r="BM35" s="58"/>
      <c r="BN35" s="58"/>
      <c r="BO35" s="58" t="s">
        <v>102</v>
      </c>
      <c r="BP35" s="283"/>
      <c r="BQ35" s="381"/>
      <c r="BR35" s="58"/>
      <c r="BS35" s="58" t="s">
        <v>102</v>
      </c>
      <c r="BT35" s="58" t="s">
        <v>103</v>
      </c>
      <c r="BU35" s="283"/>
      <c r="BV35" s="381"/>
      <c r="BW35" s="58"/>
      <c r="BX35" s="58" t="s">
        <v>103</v>
      </c>
      <c r="BY35" s="58" t="s">
        <v>103</v>
      </c>
      <c r="BZ35" s="283"/>
      <c r="CA35" s="152"/>
      <c r="CB35" s="85"/>
      <c r="CC35" s="42"/>
      <c r="CD35" s="42"/>
      <c r="CE35" s="42"/>
      <c r="CF35" s="42"/>
      <c r="CG35" s="42"/>
      <c r="CH35" s="42"/>
    </row>
    <row r="36" spans="1:86" ht="222.75" customHeight="1" x14ac:dyDescent="0.25">
      <c r="A36" s="154"/>
      <c r="B36" s="235"/>
      <c r="C36" s="234"/>
      <c r="D36" s="110" t="s">
        <v>95</v>
      </c>
      <c r="E36" s="58" t="s">
        <v>103</v>
      </c>
      <c r="F36" s="58" t="s">
        <v>102</v>
      </c>
      <c r="G36" s="58" t="s">
        <v>103</v>
      </c>
      <c r="H36" s="284"/>
      <c r="I36" s="337"/>
      <c r="J36" s="58" t="s">
        <v>103</v>
      </c>
      <c r="K36" s="58" t="s">
        <v>102</v>
      </c>
      <c r="L36" s="58" t="s">
        <v>103</v>
      </c>
      <c r="M36" s="284"/>
      <c r="N36" s="337"/>
      <c r="O36" s="58" t="s">
        <v>103</v>
      </c>
      <c r="P36" s="58" t="s">
        <v>102</v>
      </c>
      <c r="Q36" s="58" t="s">
        <v>103</v>
      </c>
      <c r="R36" s="284"/>
      <c r="S36" s="337"/>
      <c r="T36" s="58" t="s">
        <v>103</v>
      </c>
      <c r="U36" s="58" t="s">
        <v>102</v>
      </c>
      <c r="V36" s="58" t="s">
        <v>103</v>
      </c>
      <c r="W36" s="284"/>
      <c r="X36" s="354"/>
      <c r="Y36" s="75" t="s">
        <v>103</v>
      </c>
      <c r="Z36" s="75" t="s">
        <v>102</v>
      </c>
      <c r="AA36" s="75" t="s">
        <v>103</v>
      </c>
      <c r="AB36" s="284"/>
      <c r="AC36" s="354"/>
      <c r="AD36" s="58" t="s">
        <v>103</v>
      </c>
      <c r="AE36" s="58" t="s">
        <v>102</v>
      </c>
      <c r="AF36" s="58" t="s">
        <v>103</v>
      </c>
      <c r="AG36" s="284"/>
      <c r="AH36" s="354"/>
      <c r="AI36" s="58" t="s">
        <v>103</v>
      </c>
      <c r="AJ36" s="58" t="s">
        <v>103</v>
      </c>
      <c r="AK36" s="58" t="s">
        <v>103</v>
      </c>
      <c r="AL36" s="284"/>
      <c r="AM36" s="354"/>
      <c r="AN36" s="58" t="s">
        <v>103</v>
      </c>
      <c r="AO36" s="58" t="s">
        <v>102</v>
      </c>
      <c r="AP36" s="58" t="s">
        <v>103</v>
      </c>
      <c r="AQ36" s="284"/>
      <c r="AR36" s="363"/>
      <c r="AS36" s="58" t="s">
        <v>103</v>
      </c>
      <c r="AT36" s="58" t="s">
        <v>103</v>
      </c>
      <c r="AU36" s="96" t="s">
        <v>103</v>
      </c>
      <c r="AV36" s="284"/>
      <c r="AW36" s="387"/>
      <c r="AX36" s="97" t="s">
        <v>103</v>
      </c>
      <c r="AY36" s="73" t="s">
        <v>103</v>
      </c>
      <c r="AZ36" s="58" t="s">
        <v>103</v>
      </c>
      <c r="BA36" s="284"/>
      <c r="BB36" s="340"/>
      <c r="BC36" s="73" t="s">
        <v>103</v>
      </c>
      <c r="BD36" s="58" t="s">
        <v>102</v>
      </c>
      <c r="BE36" s="58" t="s">
        <v>103</v>
      </c>
      <c r="BF36" s="284"/>
      <c r="BG36" s="389"/>
      <c r="BH36" s="73" t="s">
        <v>103</v>
      </c>
      <c r="BI36" s="58" t="s">
        <v>103</v>
      </c>
      <c r="BJ36" s="58" t="s">
        <v>103</v>
      </c>
      <c r="BK36" s="284"/>
      <c r="BL36" s="379"/>
      <c r="BM36" s="58" t="s">
        <v>103</v>
      </c>
      <c r="BN36" s="58" t="s">
        <v>102</v>
      </c>
      <c r="BO36" s="58" t="s">
        <v>65</v>
      </c>
      <c r="BP36" s="284"/>
      <c r="BQ36" s="382"/>
      <c r="BR36" s="58" t="s">
        <v>103</v>
      </c>
      <c r="BS36" s="58" t="s">
        <v>102</v>
      </c>
      <c r="BT36" s="58" t="s">
        <v>103</v>
      </c>
      <c r="BU36" s="284"/>
      <c r="BV36" s="382"/>
      <c r="BW36" s="58" t="s">
        <v>103</v>
      </c>
      <c r="BX36" s="58" t="s">
        <v>103</v>
      </c>
      <c r="BY36" s="58" t="s">
        <v>103</v>
      </c>
      <c r="BZ36" s="284"/>
      <c r="CA36" s="149"/>
      <c r="CB36" s="42"/>
      <c r="CC36" s="42"/>
      <c r="CD36" s="42"/>
      <c r="CE36" s="42"/>
      <c r="CF36" s="42"/>
      <c r="CG36" s="42"/>
      <c r="CH36" s="42"/>
    </row>
    <row r="37" spans="1:86" ht="42" customHeight="1" x14ac:dyDescent="0.25">
      <c r="A37" s="154"/>
      <c r="B37" s="236" t="s">
        <v>88</v>
      </c>
      <c r="C37" s="234" t="s">
        <v>77</v>
      </c>
      <c r="D37" s="110" t="s">
        <v>601</v>
      </c>
      <c r="E37" s="58" t="s">
        <v>103</v>
      </c>
      <c r="F37" s="58" t="s">
        <v>102</v>
      </c>
      <c r="G37" s="58" t="s">
        <v>102</v>
      </c>
      <c r="H37" s="282" t="s">
        <v>102</v>
      </c>
      <c r="I37" s="360" t="s">
        <v>699</v>
      </c>
      <c r="J37" s="58" t="s">
        <v>103</v>
      </c>
      <c r="K37" s="58" t="s">
        <v>102</v>
      </c>
      <c r="L37" s="58" t="s">
        <v>102</v>
      </c>
      <c r="M37" s="282" t="s">
        <v>102</v>
      </c>
      <c r="N37" s="383" t="s">
        <v>246</v>
      </c>
      <c r="O37" s="58" t="s">
        <v>103</v>
      </c>
      <c r="P37" s="58" t="s">
        <v>102</v>
      </c>
      <c r="Q37" s="58" t="s">
        <v>102</v>
      </c>
      <c r="R37" s="282" t="s">
        <v>102</v>
      </c>
      <c r="S37" s="383" t="s">
        <v>247</v>
      </c>
      <c r="T37" s="58" t="s">
        <v>103</v>
      </c>
      <c r="U37" s="58" t="s">
        <v>102</v>
      </c>
      <c r="V37" s="58" t="s">
        <v>102</v>
      </c>
      <c r="W37" s="282" t="s">
        <v>102</v>
      </c>
      <c r="X37" s="383" t="s">
        <v>248</v>
      </c>
      <c r="Y37" s="75" t="s">
        <v>103</v>
      </c>
      <c r="Z37" s="75" t="s">
        <v>102</v>
      </c>
      <c r="AA37" s="75" t="s">
        <v>102</v>
      </c>
      <c r="AB37" s="282" t="s">
        <v>102</v>
      </c>
      <c r="AC37" s="383" t="s">
        <v>249</v>
      </c>
      <c r="AD37" s="58" t="s">
        <v>103</v>
      </c>
      <c r="AE37" s="58" t="s">
        <v>102</v>
      </c>
      <c r="AF37" s="58" t="s">
        <v>103</v>
      </c>
      <c r="AG37" s="282" t="s">
        <v>102</v>
      </c>
      <c r="AH37" s="383" t="s">
        <v>700</v>
      </c>
      <c r="AI37" s="58" t="s">
        <v>103</v>
      </c>
      <c r="AJ37" s="58" t="s">
        <v>103</v>
      </c>
      <c r="AK37" s="58" t="s">
        <v>103</v>
      </c>
      <c r="AL37" s="282" t="s">
        <v>103</v>
      </c>
      <c r="AM37" s="383" t="s">
        <v>236</v>
      </c>
      <c r="AN37" s="58" t="s">
        <v>103</v>
      </c>
      <c r="AO37" s="58" t="s">
        <v>103</v>
      </c>
      <c r="AP37" s="58" t="s">
        <v>103</v>
      </c>
      <c r="AQ37" s="282" t="s">
        <v>103</v>
      </c>
      <c r="AR37" s="383"/>
      <c r="AS37" s="58" t="s">
        <v>103</v>
      </c>
      <c r="AT37" s="58" t="s">
        <v>102</v>
      </c>
      <c r="AU37" s="58" t="s">
        <v>103</v>
      </c>
      <c r="AV37" s="282" t="s">
        <v>103</v>
      </c>
      <c r="AW37" s="390" t="s">
        <v>701</v>
      </c>
      <c r="AX37" s="98" t="s">
        <v>103</v>
      </c>
      <c r="AY37" s="58" t="s">
        <v>103</v>
      </c>
      <c r="AZ37" s="58" t="s">
        <v>103</v>
      </c>
      <c r="BA37" s="282" t="s">
        <v>65</v>
      </c>
      <c r="BB37" s="397" t="s">
        <v>250</v>
      </c>
      <c r="BC37" s="73" t="s">
        <v>103</v>
      </c>
      <c r="BD37" s="58" t="s">
        <v>103</v>
      </c>
      <c r="BE37" s="58" t="s">
        <v>103</v>
      </c>
      <c r="BF37" s="282" t="s">
        <v>103</v>
      </c>
      <c r="BG37" s="398"/>
      <c r="BH37" s="73" t="s">
        <v>103</v>
      </c>
      <c r="BI37" s="58" t="s">
        <v>103</v>
      </c>
      <c r="BJ37" s="58" t="s">
        <v>103</v>
      </c>
      <c r="BK37" s="282" t="s">
        <v>103</v>
      </c>
      <c r="BL37" s="392" t="s">
        <v>568</v>
      </c>
      <c r="BM37" s="58" t="s">
        <v>103</v>
      </c>
      <c r="BN37" s="58" t="s">
        <v>102</v>
      </c>
      <c r="BO37" s="58" t="s">
        <v>103</v>
      </c>
      <c r="BP37" s="282" t="s">
        <v>102</v>
      </c>
      <c r="BQ37" s="393"/>
      <c r="BR37" s="58" t="s">
        <v>103</v>
      </c>
      <c r="BS37" s="58" t="s">
        <v>102</v>
      </c>
      <c r="BT37" s="58" t="s">
        <v>103</v>
      </c>
      <c r="BU37" s="282" t="s">
        <v>102</v>
      </c>
      <c r="BV37" s="393"/>
      <c r="BW37" s="58" t="s">
        <v>103</v>
      </c>
      <c r="BX37" s="58" t="s">
        <v>103</v>
      </c>
      <c r="BY37" s="58" t="s">
        <v>103</v>
      </c>
      <c r="BZ37" s="282" t="s">
        <v>103</v>
      </c>
      <c r="CA37" s="425"/>
      <c r="CB37" s="42"/>
      <c r="CC37" s="42"/>
      <c r="CD37" s="42"/>
      <c r="CE37" s="42"/>
      <c r="CF37" s="42"/>
      <c r="CG37" s="42"/>
      <c r="CH37" s="42"/>
    </row>
    <row r="38" spans="1:86" ht="62.25" customHeight="1" x14ac:dyDescent="0.25">
      <c r="A38" s="154"/>
      <c r="B38" s="236"/>
      <c r="C38" s="234"/>
      <c r="D38" s="110" t="s">
        <v>60</v>
      </c>
      <c r="E38" s="58" t="s">
        <v>103</v>
      </c>
      <c r="F38" s="58" t="s">
        <v>102</v>
      </c>
      <c r="G38" s="58" t="s">
        <v>102</v>
      </c>
      <c r="H38" s="284"/>
      <c r="I38" s="336"/>
      <c r="J38" s="58" t="s">
        <v>103</v>
      </c>
      <c r="K38" s="58" t="s">
        <v>102</v>
      </c>
      <c r="L38" s="58" t="s">
        <v>102</v>
      </c>
      <c r="M38" s="284"/>
      <c r="N38" s="329"/>
      <c r="O38" s="58" t="s">
        <v>103</v>
      </c>
      <c r="P38" s="58" t="s">
        <v>102</v>
      </c>
      <c r="Q38" s="58" t="s">
        <v>103</v>
      </c>
      <c r="R38" s="284"/>
      <c r="S38" s="329"/>
      <c r="T38" s="58" t="s">
        <v>103</v>
      </c>
      <c r="U38" s="58" t="s">
        <v>102</v>
      </c>
      <c r="V38" s="58" t="s">
        <v>102</v>
      </c>
      <c r="W38" s="284"/>
      <c r="X38" s="329"/>
      <c r="Y38" s="75" t="s">
        <v>103</v>
      </c>
      <c r="Z38" s="75" t="s">
        <v>102</v>
      </c>
      <c r="AA38" s="75" t="s">
        <v>102</v>
      </c>
      <c r="AB38" s="284"/>
      <c r="AC38" s="329"/>
      <c r="AD38" s="58" t="s">
        <v>103</v>
      </c>
      <c r="AE38" s="58" t="s">
        <v>102</v>
      </c>
      <c r="AF38" s="58" t="s">
        <v>103</v>
      </c>
      <c r="AG38" s="284"/>
      <c r="AH38" s="329"/>
      <c r="AI38" s="58" t="s">
        <v>102</v>
      </c>
      <c r="AJ38" s="58" t="s">
        <v>103</v>
      </c>
      <c r="AK38" s="58" t="s">
        <v>103</v>
      </c>
      <c r="AL38" s="284"/>
      <c r="AM38" s="329"/>
      <c r="AN38" s="58" t="s">
        <v>103</v>
      </c>
      <c r="AO38" s="58" t="s">
        <v>102</v>
      </c>
      <c r="AP38" s="58" t="s">
        <v>103</v>
      </c>
      <c r="AQ38" s="284"/>
      <c r="AR38" s="328"/>
      <c r="AS38" s="78" t="s">
        <v>103</v>
      </c>
      <c r="AT38" s="78" t="s">
        <v>102</v>
      </c>
      <c r="AU38" s="96" t="s">
        <v>103</v>
      </c>
      <c r="AV38" s="284"/>
      <c r="AW38" s="391"/>
      <c r="AX38" s="73" t="s">
        <v>103</v>
      </c>
      <c r="AY38" s="58" t="s">
        <v>103</v>
      </c>
      <c r="AZ38" s="58" t="s">
        <v>103</v>
      </c>
      <c r="BA38" s="284"/>
      <c r="BB38" s="397"/>
      <c r="BC38" s="73" t="s">
        <v>103</v>
      </c>
      <c r="BD38" s="58" t="s">
        <v>103</v>
      </c>
      <c r="BE38" s="58" t="s">
        <v>103</v>
      </c>
      <c r="BF38" s="284"/>
      <c r="BG38" s="399"/>
      <c r="BH38" s="73" t="s">
        <v>103</v>
      </c>
      <c r="BI38" s="58" t="s">
        <v>103</v>
      </c>
      <c r="BJ38" s="58" t="s">
        <v>103</v>
      </c>
      <c r="BK38" s="284"/>
      <c r="BL38" s="392"/>
      <c r="BM38" s="58" t="s">
        <v>103</v>
      </c>
      <c r="BN38" s="58" t="s">
        <v>102</v>
      </c>
      <c r="BO38" s="58" t="s">
        <v>103</v>
      </c>
      <c r="BP38" s="284"/>
      <c r="BQ38" s="393"/>
      <c r="BR38" s="58" t="s">
        <v>103</v>
      </c>
      <c r="BS38" s="58" t="s">
        <v>102</v>
      </c>
      <c r="BT38" s="58" t="s">
        <v>103</v>
      </c>
      <c r="BU38" s="284"/>
      <c r="BV38" s="393"/>
      <c r="BW38" s="58" t="s">
        <v>103</v>
      </c>
      <c r="BX38" s="58" t="s">
        <v>103</v>
      </c>
      <c r="BY38" s="58" t="s">
        <v>103</v>
      </c>
      <c r="BZ38" s="284"/>
      <c r="CA38" s="425"/>
      <c r="CB38" s="42"/>
      <c r="CC38" s="42"/>
      <c r="CD38" s="42"/>
      <c r="CE38" s="42"/>
      <c r="CF38" s="42"/>
      <c r="CG38" s="42"/>
      <c r="CH38" s="42"/>
    </row>
    <row r="39" spans="1:86" ht="30" customHeight="1" x14ac:dyDescent="0.25">
      <c r="A39" s="154"/>
      <c r="B39" s="236" t="s">
        <v>89</v>
      </c>
      <c r="C39" s="234" t="s">
        <v>251</v>
      </c>
      <c r="D39" s="110" t="s">
        <v>104</v>
      </c>
      <c r="E39" s="58" t="s">
        <v>103</v>
      </c>
      <c r="F39" s="58" t="s">
        <v>102</v>
      </c>
      <c r="G39" s="58" t="s">
        <v>102</v>
      </c>
      <c r="H39" s="282" t="s">
        <v>102</v>
      </c>
      <c r="I39" s="413" t="s">
        <v>252</v>
      </c>
      <c r="J39" s="58" t="s">
        <v>103</v>
      </c>
      <c r="K39" s="58" t="s">
        <v>102</v>
      </c>
      <c r="L39" s="58" t="s">
        <v>103</v>
      </c>
      <c r="M39" s="282" t="s">
        <v>103</v>
      </c>
      <c r="N39" s="360" t="s">
        <v>253</v>
      </c>
      <c r="O39" s="58" t="s">
        <v>103</v>
      </c>
      <c r="P39" s="58" t="s">
        <v>102</v>
      </c>
      <c r="Q39" s="58" t="s">
        <v>103</v>
      </c>
      <c r="R39" s="282" t="s">
        <v>103</v>
      </c>
      <c r="S39" s="360" t="s">
        <v>254</v>
      </c>
      <c r="T39" s="58" t="s">
        <v>103</v>
      </c>
      <c r="U39" s="58" t="s">
        <v>102</v>
      </c>
      <c r="V39" s="58" t="s">
        <v>103</v>
      </c>
      <c r="W39" s="282" t="s">
        <v>103</v>
      </c>
      <c r="X39" s="360" t="s">
        <v>254</v>
      </c>
      <c r="Y39" s="75" t="s">
        <v>103</v>
      </c>
      <c r="Z39" s="75" t="s">
        <v>102</v>
      </c>
      <c r="AA39" s="75" t="s">
        <v>103</v>
      </c>
      <c r="AB39" s="282" t="s">
        <v>103</v>
      </c>
      <c r="AC39" s="410" t="s">
        <v>254</v>
      </c>
      <c r="AD39" s="58" t="s">
        <v>103</v>
      </c>
      <c r="AE39" s="58" t="s">
        <v>103</v>
      </c>
      <c r="AF39" s="58" t="s">
        <v>103</v>
      </c>
      <c r="AG39" s="282" t="s">
        <v>103</v>
      </c>
      <c r="AH39" s="148" t="s">
        <v>255</v>
      </c>
      <c r="AI39" s="58" t="s">
        <v>103</v>
      </c>
      <c r="AJ39" s="58" t="s">
        <v>103</v>
      </c>
      <c r="AK39" s="58" t="s">
        <v>103</v>
      </c>
      <c r="AL39" s="282" t="s">
        <v>103</v>
      </c>
      <c r="AM39" s="139" t="s">
        <v>256</v>
      </c>
      <c r="AN39" s="58" t="s">
        <v>103</v>
      </c>
      <c r="AO39" s="58" t="s">
        <v>103</v>
      </c>
      <c r="AP39" s="58" t="s">
        <v>103</v>
      </c>
      <c r="AQ39" s="282" t="s">
        <v>103</v>
      </c>
      <c r="AR39" s="407"/>
      <c r="AS39" s="78" t="s">
        <v>103</v>
      </c>
      <c r="AT39" s="99" t="s">
        <v>103</v>
      </c>
      <c r="AU39" s="58" t="s">
        <v>103</v>
      </c>
      <c r="AV39" s="282" t="s">
        <v>103</v>
      </c>
      <c r="AW39" s="400" t="s">
        <v>257</v>
      </c>
      <c r="AX39" s="73" t="s">
        <v>103</v>
      </c>
      <c r="AY39" s="58" t="s">
        <v>103</v>
      </c>
      <c r="AZ39" s="58" t="s">
        <v>103</v>
      </c>
      <c r="BA39" s="282" t="s">
        <v>103</v>
      </c>
      <c r="BB39" s="403" t="s">
        <v>568</v>
      </c>
      <c r="BC39" s="58" t="s">
        <v>103</v>
      </c>
      <c r="BD39" s="58" t="s">
        <v>103</v>
      </c>
      <c r="BE39" s="58" t="s">
        <v>103</v>
      </c>
      <c r="BF39" s="282" t="s">
        <v>103</v>
      </c>
      <c r="BG39" s="398" t="s">
        <v>258</v>
      </c>
      <c r="BH39" s="73" t="s">
        <v>103</v>
      </c>
      <c r="BI39" s="58" t="s">
        <v>103</v>
      </c>
      <c r="BJ39" s="58" t="s">
        <v>103</v>
      </c>
      <c r="BK39" s="282" t="s">
        <v>103</v>
      </c>
      <c r="BL39" s="392" t="s">
        <v>568</v>
      </c>
      <c r="BM39" s="58" t="s">
        <v>103</v>
      </c>
      <c r="BN39" s="58" t="s">
        <v>103</v>
      </c>
      <c r="BO39" s="58" t="s">
        <v>103</v>
      </c>
      <c r="BP39" s="282" t="s">
        <v>103</v>
      </c>
      <c r="BQ39" s="393"/>
      <c r="BR39" s="58" t="s">
        <v>103</v>
      </c>
      <c r="BS39" s="58" t="s">
        <v>103</v>
      </c>
      <c r="BT39" s="58" t="s">
        <v>103</v>
      </c>
      <c r="BU39" s="282" t="s">
        <v>103</v>
      </c>
      <c r="BV39" s="394"/>
      <c r="BW39" s="58" t="s">
        <v>103</v>
      </c>
      <c r="BX39" s="58" t="s">
        <v>103</v>
      </c>
      <c r="BY39" s="58" t="s">
        <v>103</v>
      </c>
      <c r="BZ39" s="282" t="s">
        <v>103</v>
      </c>
      <c r="CA39" s="426" t="s">
        <v>231</v>
      </c>
      <c r="CB39" s="42"/>
      <c r="CC39" s="42"/>
      <c r="CD39" s="42"/>
      <c r="CE39" s="42"/>
      <c r="CF39" s="42"/>
      <c r="CG39" s="42"/>
      <c r="CH39" s="42"/>
    </row>
    <row r="40" spans="1:86" ht="24" customHeight="1" x14ac:dyDescent="0.25">
      <c r="A40" s="154"/>
      <c r="B40" s="236"/>
      <c r="C40" s="234"/>
      <c r="D40" s="110" t="s">
        <v>100</v>
      </c>
      <c r="E40" s="58" t="s">
        <v>103</v>
      </c>
      <c r="F40" s="58" t="s">
        <v>65</v>
      </c>
      <c r="G40" s="58" t="s">
        <v>102</v>
      </c>
      <c r="H40" s="283"/>
      <c r="I40" s="334"/>
      <c r="J40" s="58" t="s">
        <v>103</v>
      </c>
      <c r="K40" s="58" t="s">
        <v>103</v>
      </c>
      <c r="L40" s="58" t="s">
        <v>103</v>
      </c>
      <c r="M40" s="283"/>
      <c r="N40" s="336"/>
      <c r="O40" s="58" t="s">
        <v>103</v>
      </c>
      <c r="P40" s="58" t="s">
        <v>102</v>
      </c>
      <c r="Q40" s="58" t="s">
        <v>103</v>
      </c>
      <c r="R40" s="283"/>
      <c r="S40" s="336"/>
      <c r="T40" s="58" t="s">
        <v>103</v>
      </c>
      <c r="U40" s="58" t="s">
        <v>103</v>
      </c>
      <c r="V40" s="58" t="s">
        <v>103</v>
      </c>
      <c r="W40" s="283"/>
      <c r="X40" s="336"/>
      <c r="Y40" s="75" t="s">
        <v>103</v>
      </c>
      <c r="Z40" s="75" t="s">
        <v>103</v>
      </c>
      <c r="AA40" s="75" t="s">
        <v>103</v>
      </c>
      <c r="AB40" s="283"/>
      <c r="AC40" s="411"/>
      <c r="AD40" s="58" t="s">
        <v>103</v>
      </c>
      <c r="AE40" s="58" t="s">
        <v>103</v>
      </c>
      <c r="AF40" s="58" t="s">
        <v>103</v>
      </c>
      <c r="AG40" s="283"/>
      <c r="AH40" s="152"/>
      <c r="AI40" s="58" t="s">
        <v>103</v>
      </c>
      <c r="AJ40" s="58" t="s">
        <v>103</v>
      </c>
      <c r="AK40" s="58" t="s">
        <v>103</v>
      </c>
      <c r="AL40" s="283"/>
      <c r="AM40" s="140"/>
      <c r="AN40" s="58" t="s">
        <v>103</v>
      </c>
      <c r="AO40" s="58" t="s">
        <v>103</v>
      </c>
      <c r="AP40" s="58" t="s">
        <v>103</v>
      </c>
      <c r="AQ40" s="283"/>
      <c r="AR40" s="408"/>
      <c r="AS40" s="100" t="s">
        <v>145</v>
      </c>
      <c r="AT40" s="99" t="s">
        <v>103</v>
      </c>
      <c r="AU40" s="96" t="s">
        <v>103</v>
      </c>
      <c r="AV40" s="283"/>
      <c r="AW40" s="401"/>
      <c r="AX40" s="73" t="s">
        <v>103</v>
      </c>
      <c r="AY40" s="58" t="s">
        <v>103</v>
      </c>
      <c r="AZ40" s="58" t="s">
        <v>103</v>
      </c>
      <c r="BA40" s="283"/>
      <c r="BB40" s="364"/>
      <c r="BC40" s="58" t="s">
        <v>103</v>
      </c>
      <c r="BD40" s="58" t="s">
        <v>103</v>
      </c>
      <c r="BE40" s="58" t="s">
        <v>103</v>
      </c>
      <c r="BF40" s="283"/>
      <c r="BG40" s="399"/>
      <c r="BH40" s="73" t="s">
        <v>103</v>
      </c>
      <c r="BI40" s="58" t="s">
        <v>103</v>
      </c>
      <c r="BJ40" s="58" t="s">
        <v>103</v>
      </c>
      <c r="BK40" s="283"/>
      <c r="BL40" s="392"/>
      <c r="BM40" s="58" t="s">
        <v>103</v>
      </c>
      <c r="BN40" s="58" t="s">
        <v>103</v>
      </c>
      <c r="BO40" s="58" t="s">
        <v>103</v>
      </c>
      <c r="BP40" s="283"/>
      <c r="BQ40" s="393"/>
      <c r="BR40" s="58" t="s">
        <v>103</v>
      </c>
      <c r="BS40" s="58" t="s">
        <v>103</v>
      </c>
      <c r="BT40" s="58" t="s">
        <v>103</v>
      </c>
      <c r="BU40" s="283"/>
      <c r="BV40" s="395"/>
      <c r="BW40" s="58" t="s">
        <v>103</v>
      </c>
      <c r="BX40" s="58" t="s">
        <v>103</v>
      </c>
      <c r="BY40" s="58" t="s">
        <v>103</v>
      </c>
      <c r="BZ40" s="283"/>
      <c r="CA40" s="426"/>
      <c r="CB40" s="42"/>
      <c r="CC40" s="42"/>
      <c r="CD40" s="42"/>
      <c r="CE40" s="42"/>
      <c r="CF40" s="42"/>
      <c r="CG40" s="42"/>
      <c r="CH40" s="42"/>
    </row>
    <row r="41" spans="1:86" ht="21.75" customHeight="1" x14ac:dyDescent="0.25">
      <c r="A41" s="154"/>
      <c r="B41" s="236"/>
      <c r="C41" s="234"/>
      <c r="D41" s="110" t="s">
        <v>101</v>
      </c>
      <c r="E41" s="58" t="s">
        <v>103</v>
      </c>
      <c r="F41" s="58" t="s">
        <v>102</v>
      </c>
      <c r="G41" s="58" t="s">
        <v>103</v>
      </c>
      <c r="H41" s="283"/>
      <c r="I41" s="334"/>
      <c r="J41" s="58" t="s">
        <v>103</v>
      </c>
      <c r="K41" s="58" t="s">
        <v>103</v>
      </c>
      <c r="L41" s="58" t="s">
        <v>103</v>
      </c>
      <c r="M41" s="283"/>
      <c r="N41" s="336"/>
      <c r="O41" s="58" t="s">
        <v>103</v>
      </c>
      <c r="P41" s="58" t="s">
        <v>103</v>
      </c>
      <c r="Q41" s="58" t="s">
        <v>103</v>
      </c>
      <c r="R41" s="283"/>
      <c r="S41" s="336"/>
      <c r="T41" s="58" t="s">
        <v>103</v>
      </c>
      <c r="U41" s="58" t="s">
        <v>103</v>
      </c>
      <c r="V41" s="58" t="s">
        <v>103</v>
      </c>
      <c r="W41" s="283"/>
      <c r="X41" s="336"/>
      <c r="Y41" s="75" t="s">
        <v>103</v>
      </c>
      <c r="Z41" s="75" t="s">
        <v>103</v>
      </c>
      <c r="AA41" s="75" t="s">
        <v>103</v>
      </c>
      <c r="AB41" s="283"/>
      <c r="AC41" s="411"/>
      <c r="AD41" s="58" t="s">
        <v>103</v>
      </c>
      <c r="AE41" s="58" t="s">
        <v>103</v>
      </c>
      <c r="AF41" s="58" t="s">
        <v>103</v>
      </c>
      <c r="AG41" s="283"/>
      <c r="AH41" s="152"/>
      <c r="AI41" s="58" t="s">
        <v>103</v>
      </c>
      <c r="AJ41" s="58" t="s">
        <v>103</v>
      </c>
      <c r="AK41" s="58" t="s">
        <v>103</v>
      </c>
      <c r="AL41" s="283"/>
      <c r="AM41" s="140"/>
      <c r="AN41" s="58" t="s">
        <v>103</v>
      </c>
      <c r="AO41" s="58" t="s">
        <v>103</v>
      </c>
      <c r="AP41" s="58" t="s">
        <v>103</v>
      </c>
      <c r="AQ41" s="283"/>
      <c r="AR41" s="408"/>
      <c r="AS41" s="78" t="s">
        <v>103</v>
      </c>
      <c r="AT41" s="99" t="s">
        <v>103</v>
      </c>
      <c r="AU41" s="58" t="s">
        <v>103</v>
      </c>
      <c r="AV41" s="283"/>
      <c r="AW41" s="401"/>
      <c r="AX41" s="73" t="s">
        <v>103</v>
      </c>
      <c r="AY41" s="58" t="s">
        <v>103</v>
      </c>
      <c r="AZ41" s="58" t="s">
        <v>103</v>
      </c>
      <c r="BA41" s="283"/>
      <c r="BB41" s="364"/>
      <c r="BC41" s="58" t="s">
        <v>103</v>
      </c>
      <c r="BD41" s="58" t="s">
        <v>103</v>
      </c>
      <c r="BE41" s="58" t="s">
        <v>103</v>
      </c>
      <c r="BF41" s="283"/>
      <c r="BG41" s="399"/>
      <c r="BH41" s="73" t="s">
        <v>103</v>
      </c>
      <c r="BI41" s="58" t="s">
        <v>103</v>
      </c>
      <c r="BJ41" s="58" t="s">
        <v>103</v>
      </c>
      <c r="BK41" s="283"/>
      <c r="BL41" s="392"/>
      <c r="BM41" s="58" t="s">
        <v>103</v>
      </c>
      <c r="BN41" s="58" t="s">
        <v>103</v>
      </c>
      <c r="BO41" s="58" t="s">
        <v>103</v>
      </c>
      <c r="BP41" s="283"/>
      <c r="BQ41" s="393"/>
      <c r="BR41" s="58" t="s">
        <v>103</v>
      </c>
      <c r="BS41" s="58" t="s">
        <v>103</v>
      </c>
      <c r="BT41" s="58" t="s">
        <v>103</v>
      </c>
      <c r="BU41" s="283"/>
      <c r="BV41" s="395"/>
      <c r="BW41" s="73" t="s">
        <v>103</v>
      </c>
      <c r="BX41" s="58" t="s">
        <v>103</v>
      </c>
      <c r="BY41" s="58" t="s">
        <v>103</v>
      </c>
      <c r="BZ41" s="283"/>
      <c r="CA41" s="426"/>
      <c r="CB41" s="42"/>
      <c r="CC41" s="42"/>
      <c r="CD41" s="42"/>
      <c r="CE41" s="42"/>
      <c r="CF41" s="42"/>
      <c r="CG41" s="42"/>
      <c r="CH41" s="42"/>
    </row>
    <row r="42" spans="1:86" ht="86.25" customHeight="1" x14ac:dyDescent="0.25">
      <c r="A42" s="154"/>
      <c r="B42" s="142"/>
      <c r="C42" s="144"/>
      <c r="D42" s="108" t="s">
        <v>259</v>
      </c>
      <c r="E42" s="78" t="s">
        <v>103</v>
      </c>
      <c r="F42" s="78" t="s">
        <v>102</v>
      </c>
      <c r="G42" s="78" t="s">
        <v>103</v>
      </c>
      <c r="H42" s="385"/>
      <c r="I42" s="335"/>
      <c r="J42" s="78" t="s">
        <v>103</v>
      </c>
      <c r="K42" s="78" t="s">
        <v>103</v>
      </c>
      <c r="L42" s="78" t="s">
        <v>103</v>
      </c>
      <c r="M42" s="385"/>
      <c r="N42" s="384"/>
      <c r="O42" s="78" t="s">
        <v>103</v>
      </c>
      <c r="P42" s="78" t="s">
        <v>103</v>
      </c>
      <c r="Q42" s="78" t="s">
        <v>103</v>
      </c>
      <c r="R42" s="385"/>
      <c r="S42" s="384"/>
      <c r="T42" s="78" t="s">
        <v>103</v>
      </c>
      <c r="U42" s="78" t="s">
        <v>103</v>
      </c>
      <c r="V42" s="58" t="s">
        <v>103</v>
      </c>
      <c r="W42" s="385"/>
      <c r="X42" s="384"/>
      <c r="Y42" s="79" t="s">
        <v>103</v>
      </c>
      <c r="Z42" s="79" t="s">
        <v>103</v>
      </c>
      <c r="AA42" s="79" t="s">
        <v>103</v>
      </c>
      <c r="AB42" s="385"/>
      <c r="AC42" s="412"/>
      <c r="AD42" s="78" t="s">
        <v>103</v>
      </c>
      <c r="AE42" s="78" t="s">
        <v>103</v>
      </c>
      <c r="AF42" s="78" t="s">
        <v>103</v>
      </c>
      <c r="AG42" s="385"/>
      <c r="AH42" s="149"/>
      <c r="AI42" s="78" t="s">
        <v>103</v>
      </c>
      <c r="AJ42" s="78" t="s">
        <v>103</v>
      </c>
      <c r="AK42" s="78" t="s">
        <v>103</v>
      </c>
      <c r="AL42" s="385"/>
      <c r="AM42" s="406"/>
      <c r="AN42" s="78" t="s">
        <v>103</v>
      </c>
      <c r="AO42" s="78" t="s">
        <v>103</v>
      </c>
      <c r="AP42" s="58" t="s">
        <v>103</v>
      </c>
      <c r="AQ42" s="385"/>
      <c r="AR42" s="409"/>
      <c r="AS42" s="100" t="s">
        <v>145</v>
      </c>
      <c r="AT42" s="99" t="s">
        <v>103</v>
      </c>
      <c r="AU42" s="96" t="s">
        <v>103</v>
      </c>
      <c r="AV42" s="385"/>
      <c r="AW42" s="402"/>
      <c r="AX42" s="101" t="s">
        <v>103</v>
      </c>
      <c r="AY42" s="78" t="s">
        <v>103</v>
      </c>
      <c r="AZ42" s="78" t="s">
        <v>103</v>
      </c>
      <c r="BA42" s="385"/>
      <c r="BB42" s="404"/>
      <c r="BC42" s="78" t="s">
        <v>103</v>
      </c>
      <c r="BD42" s="78" t="s">
        <v>103</v>
      </c>
      <c r="BE42" s="78" t="s">
        <v>103</v>
      </c>
      <c r="BF42" s="385"/>
      <c r="BG42" s="405"/>
      <c r="BH42" s="101" t="s">
        <v>102</v>
      </c>
      <c r="BI42" s="78" t="s">
        <v>103</v>
      </c>
      <c r="BJ42" s="58" t="s">
        <v>103</v>
      </c>
      <c r="BK42" s="385"/>
      <c r="BL42" s="392"/>
      <c r="BM42" s="78" t="s">
        <v>103</v>
      </c>
      <c r="BN42" s="78" t="s">
        <v>103</v>
      </c>
      <c r="BO42" s="58" t="s">
        <v>103</v>
      </c>
      <c r="BP42" s="385"/>
      <c r="BQ42" s="393"/>
      <c r="BR42" s="78" t="s">
        <v>102</v>
      </c>
      <c r="BS42" s="78" t="s">
        <v>103</v>
      </c>
      <c r="BT42" s="78" t="s">
        <v>103</v>
      </c>
      <c r="BU42" s="385"/>
      <c r="BV42" s="396"/>
      <c r="BW42" s="101" t="s">
        <v>103</v>
      </c>
      <c r="BX42" s="78" t="s">
        <v>103</v>
      </c>
      <c r="BY42" s="58" t="s">
        <v>103</v>
      </c>
      <c r="BZ42" s="385"/>
      <c r="CA42" s="427"/>
      <c r="CB42" s="45" t="s">
        <v>146</v>
      </c>
      <c r="CC42" s="45" t="s">
        <v>147</v>
      </c>
      <c r="CD42" s="45" t="s">
        <v>163</v>
      </c>
      <c r="CE42" s="45" t="s">
        <v>148</v>
      </c>
      <c r="CF42" s="42"/>
      <c r="CG42" s="45" t="s">
        <v>149</v>
      </c>
      <c r="CH42" s="45" t="s">
        <v>150</v>
      </c>
    </row>
    <row r="43" spans="1:86" ht="34.5" customHeight="1" x14ac:dyDescent="0.25">
      <c r="A43" s="130" t="s">
        <v>144</v>
      </c>
      <c r="B43" s="131"/>
      <c r="C43" s="131"/>
      <c r="D43" s="132"/>
      <c r="E43" s="67">
        <f>COUNTIF(E7:E42,"SI ")</f>
        <v>2</v>
      </c>
      <c r="F43" s="67">
        <f t="shared" ref="F43:BQ43" si="0">COUNTIF(F7:F42,"SI ")</f>
        <v>29</v>
      </c>
      <c r="G43" s="67">
        <f t="shared" si="0"/>
        <v>25</v>
      </c>
      <c r="H43" s="67">
        <f t="shared" si="0"/>
        <v>10</v>
      </c>
      <c r="I43" s="67">
        <f t="shared" si="0"/>
        <v>0</v>
      </c>
      <c r="J43" s="67">
        <f t="shared" si="0"/>
        <v>1</v>
      </c>
      <c r="K43" s="67">
        <f t="shared" si="0"/>
        <v>28</v>
      </c>
      <c r="L43" s="67">
        <f t="shared" si="0"/>
        <v>25</v>
      </c>
      <c r="M43" s="67">
        <f t="shared" si="0"/>
        <v>9</v>
      </c>
      <c r="N43" s="67">
        <f t="shared" si="0"/>
        <v>0</v>
      </c>
      <c r="O43" s="67">
        <f t="shared" si="0"/>
        <v>4</v>
      </c>
      <c r="P43" s="67">
        <f t="shared" si="0"/>
        <v>29</v>
      </c>
      <c r="Q43" s="67">
        <f t="shared" si="0"/>
        <v>18</v>
      </c>
      <c r="R43" s="67">
        <f t="shared" si="0"/>
        <v>9</v>
      </c>
      <c r="S43" s="67">
        <f t="shared" si="0"/>
        <v>0</v>
      </c>
      <c r="T43" s="67">
        <f t="shared" si="0"/>
        <v>0</v>
      </c>
      <c r="U43" s="67">
        <f t="shared" si="0"/>
        <v>27</v>
      </c>
      <c r="V43" s="67">
        <f t="shared" si="0"/>
        <v>23</v>
      </c>
      <c r="W43" s="67">
        <f t="shared" si="0"/>
        <v>9</v>
      </c>
      <c r="X43" s="67">
        <f t="shared" si="0"/>
        <v>0</v>
      </c>
      <c r="Y43" s="67">
        <f t="shared" si="0"/>
        <v>1</v>
      </c>
      <c r="Z43" s="67">
        <f t="shared" si="0"/>
        <v>28</v>
      </c>
      <c r="AA43" s="67">
        <f t="shared" si="0"/>
        <v>20</v>
      </c>
      <c r="AB43" s="67">
        <f t="shared" si="0"/>
        <v>9</v>
      </c>
      <c r="AC43" s="67">
        <f t="shared" si="0"/>
        <v>0</v>
      </c>
      <c r="AD43" s="67">
        <f t="shared" si="0"/>
        <v>2</v>
      </c>
      <c r="AE43" s="67">
        <f t="shared" si="0"/>
        <v>26</v>
      </c>
      <c r="AF43" s="67">
        <f t="shared" si="0"/>
        <v>22</v>
      </c>
      <c r="AG43" s="67">
        <f t="shared" si="0"/>
        <v>8</v>
      </c>
      <c r="AH43" s="67">
        <f t="shared" si="0"/>
        <v>0</v>
      </c>
      <c r="AI43" s="67">
        <f t="shared" si="0"/>
        <v>2</v>
      </c>
      <c r="AJ43" s="67">
        <f t="shared" si="0"/>
        <v>23</v>
      </c>
      <c r="AK43" s="67">
        <f t="shared" si="0"/>
        <v>19</v>
      </c>
      <c r="AL43" s="67">
        <f t="shared" si="0"/>
        <v>6</v>
      </c>
      <c r="AM43" s="67">
        <f t="shared" si="0"/>
        <v>0</v>
      </c>
      <c r="AN43" s="67">
        <f t="shared" si="0"/>
        <v>2</v>
      </c>
      <c r="AO43" s="67">
        <f t="shared" si="0"/>
        <v>24</v>
      </c>
      <c r="AP43" s="67">
        <f t="shared" si="0"/>
        <v>16</v>
      </c>
      <c r="AQ43" s="67">
        <f t="shared" si="0"/>
        <v>8</v>
      </c>
      <c r="AR43" s="67">
        <f t="shared" si="0"/>
        <v>0</v>
      </c>
      <c r="AS43" s="67">
        <f t="shared" si="0"/>
        <v>0</v>
      </c>
      <c r="AT43" s="67">
        <f t="shared" si="0"/>
        <v>24</v>
      </c>
      <c r="AU43" s="67">
        <f t="shared" si="0"/>
        <v>19</v>
      </c>
      <c r="AV43" s="67">
        <f t="shared" si="0"/>
        <v>5</v>
      </c>
      <c r="AW43" s="67">
        <f t="shared" si="0"/>
        <v>0</v>
      </c>
      <c r="AX43" s="67">
        <f t="shared" si="0"/>
        <v>1</v>
      </c>
      <c r="AY43" s="67">
        <f t="shared" si="0"/>
        <v>3</v>
      </c>
      <c r="AZ43" s="67">
        <f t="shared" si="0"/>
        <v>3</v>
      </c>
      <c r="BA43" s="67">
        <f t="shared" si="0"/>
        <v>1</v>
      </c>
      <c r="BB43" s="67">
        <f t="shared" si="0"/>
        <v>0</v>
      </c>
      <c r="BC43" s="67">
        <f t="shared" si="0"/>
        <v>1</v>
      </c>
      <c r="BD43" s="67">
        <f t="shared" si="0"/>
        <v>25</v>
      </c>
      <c r="BE43" s="67">
        <f t="shared" si="0"/>
        <v>19</v>
      </c>
      <c r="BF43" s="67">
        <f t="shared" si="0"/>
        <v>8</v>
      </c>
      <c r="BG43" s="67">
        <f t="shared" si="0"/>
        <v>0</v>
      </c>
      <c r="BH43" s="67">
        <f t="shared" si="0"/>
        <v>1</v>
      </c>
      <c r="BI43" s="67">
        <f t="shared" si="0"/>
        <v>17</v>
      </c>
      <c r="BJ43" s="67">
        <f t="shared" si="0"/>
        <v>14</v>
      </c>
      <c r="BK43" s="67">
        <f t="shared" si="0"/>
        <v>5</v>
      </c>
      <c r="BL43" s="67">
        <f t="shared" si="0"/>
        <v>0</v>
      </c>
      <c r="BM43" s="67">
        <f t="shared" si="0"/>
        <v>0</v>
      </c>
      <c r="BN43" s="67">
        <f t="shared" si="0"/>
        <v>26</v>
      </c>
      <c r="BO43" s="67">
        <f t="shared" si="0"/>
        <v>19</v>
      </c>
      <c r="BP43" s="67">
        <f t="shared" si="0"/>
        <v>9</v>
      </c>
      <c r="BQ43" s="67">
        <f t="shared" si="0"/>
        <v>0</v>
      </c>
      <c r="BR43" s="67">
        <f t="shared" ref="BR43:CA43" si="1">COUNTIF(BR7:BR42,"SI ")</f>
        <v>1</v>
      </c>
      <c r="BS43" s="67">
        <f t="shared" si="1"/>
        <v>25</v>
      </c>
      <c r="BT43" s="67">
        <f t="shared" si="1"/>
        <v>12</v>
      </c>
      <c r="BU43" s="67">
        <f t="shared" si="1"/>
        <v>8</v>
      </c>
      <c r="BV43" s="67">
        <f t="shared" si="1"/>
        <v>0</v>
      </c>
      <c r="BW43" s="67">
        <f t="shared" si="1"/>
        <v>3</v>
      </c>
      <c r="BX43" s="67">
        <f t="shared" si="1"/>
        <v>4</v>
      </c>
      <c r="BY43" s="67">
        <f t="shared" si="1"/>
        <v>5</v>
      </c>
      <c r="BZ43" s="67">
        <f t="shared" si="1"/>
        <v>1</v>
      </c>
      <c r="CA43" s="67">
        <f t="shared" si="1"/>
        <v>0</v>
      </c>
      <c r="CB43" s="58">
        <f>SUM(E43+J43+O43+T43+Y43+AD43+AI43+AN43+AS43+AX43+BC43+BH43+BM43+BR43+BW43)</f>
        <v>21</v>
      </c>
      <c r="CC43" s="58">
        <f>SUM(F43+K43+P43+U43+Z43+AE43+AJ43+AO43+AT43+AY43+BD43+BI43+BN43+BS43+BX43)</f>
        <v>338</v>
      </c>
      <c r="CD43" s="58">
        <f>SUM(G43+L43+Q43+V43+AA43+AF43+AK43+AP43+AU43+AZ43+BE43+BJ43+BO43+BT43+BY43)</f>
        <v>259</v>
      </c>
      <c r="CE43" s="58">
        <f>SUM(H43+M43+R43+W43+AB43+AG43+AL43+AQ43+AV43+BA43+BF43+BK43+BP43+BU43+BZ43)</f>
        <v>105</v>
      </c>
      <c r="CF43" s="42"/>
      <c r="CG43" s="58">
        <f>36*15</f>
        <v>540</v>
      </c>
      <c r="CH43" s="58">
        <f>11*15</f>
        <v>165</v>
      </c>
    </row>
    <row r="44" spans="1:86" ht="34.5" customHeight="1" x14ac:dyDescent="0.25">
      <c r="A44" s="130" t="s">
        <v>145</v>
      </c>
      <c r="B44" s="131"/>
      <c r="C44" s="131"/>
      <c r="D44" s="132"/>
      <c r="E44" s="67">
        <f>COUNTIF(E7:E42,"NO ")</f>
        <v>28</v>
      </c>
      <c r="F44" s="67">
        <f t="shared" ref="F44:BQ44" si="2">COUNTIF(F7:F42,"NO ")</f>
        <v>1</v>
      </c>
      <c r="G44" s="67">
        <f t="shared" si="2"/>
        <v>6</v>
      </c>
      <c r="H44" s="67">
        <f t="shared" si="2"/>
        <v>0</v>
      </c>
      <c r="I44" s="67">
        <f t="shared" si="2"/>
        <v>0</v>
      </c>
      <c r="J44" s="67">
        <f t="shared" si="2"/>
        <v>29</v>
      </c>
      <c r="K44" s="67">
        <f t="shared" si="2"/>
        <v>3</v>
      </c>
      <c r="L44" s="67">
        <f t="shared" si="2"/>
        <v>6</v>
      </c>
      <c r="M44" s="67">
        <f t="shared" si="2"/>
        <v>1</v>
      </c>
      <c r="N44" s="67">
        <f t="shared" si="2"/>
        <v>0</v>
      </c>
      <c r="O44" s="67">
        <f t="shared" si="2"/>
        <v>26</v>
      </c>
      <c r="P44" s="67">
        <f t="shared" si="2"/>
        <v>2</v>
      </c>
      <c r="Q44" s="67">
        <f t="shared" si="2"/>
        <v>14</v>
      </c>
      <c r="R44" s="67">
        <f t="shared" si="2"/>
        <v>1</v>
      </c>
      <c r="S44" s="67">
        <f t="shared" si="2"/>
        <v>0</v>
      </c>
      <c r="T44" s="67">
        <f t="shared" si="2"/>
        <v>30</v>
      </c>
      <c r="U44" s="67">
        <f t="shared" si="2"/>
        <v>3</v>
      </c>
      <c r="V44" s="67">
        <f t="shared" si="2"/>
        <v>8</v>
      </c>
      <c r="W44" s="67">
        <f t="shared" si="2"/>
        <v>1</v>
      </c>
      <c r="X44" s="67">
        <f t="shared" si="2"/>
        <v>0</v>
      </c>
      <c r="Y44" s="67">
        <f t="shared" si="2"/>
        <v>29</v>
      </c>
      <c r="Z44" s="67">
        <f t="shared" si="2"/>
        <v>3</v>
      </c>
      <c r="AA44" s="67">
        <f t="shared" si="2"/>
        <v>9</v>
      </c>
      <c r="AB44" s="67">
        <f t="shared" si="2"/>
        <v>1</v>
      </c>
      <c r="AC44" s="67">
        <f t="shared" si="2"/>
        <v>0</v>
      </c>
      <c r="AD44" s="67">
        <f t="shared" si="2"/>
        <v>28</v>
      </c>
      <c r="AE44" s="67">
        <f t="shared" si="2"/>
        <v>5</v>
      </c>
      <c r="AF44" s="67">
        <f t="shared" si="2"/>
        <v>10</v>
      </c>
      <c r="AG44" s="67">
        <f t="shared" si="2"/>
        <v>2</v>
      </c>
      <c r="AH44" s="67">
        <f t="shared" si="2"/>
        <v>0</v>
      </c>
      <c r="AI44" s="67">
        <f t="shared" si="2"/>
        <v>28</v>
      </c>
      <c r="AJ44" s="67">
        <f t="shared" si="2"/>
        <v>8</v>
      </c>
      <c r="AK44" s="67">
        <f t="shared" si="2"/>
        <v>11</v>
      </c>
      <c r="AL44" s="67">
        <f t="shared" si="2"/>
        <v>4</v>
      </c>
      <c r="AM44" s="67">
        <f t="shared" si="2"/>
        <v>0</v>
      </c>
      <c r="AN44" s="67">
        <f t="shared" si="2"/>
        <v>28</v>
      </c>
      <c r="AO44" s="67">
        <f t="shared" si="2"/>
        <v>7</v>
      </c>
      <c r="AP44" s="67">
        <f t="shared" si="2"/>
        <v>16</v>
      </c>
      <c r="AQ44" s="67">
        <f t="shared" si="2"/>
        <v>2</v>
      </c>
      <c r="AR44" s="67">
        <f t="shared" si="2"/>
        <v>0</v>
      </c>
      <c r="AS44" s="67">
        <f t="shared" si="2"/>
        <v>28</v>
      </c>
      <c r="AT44" s="67">
        <f t="shared" si="2"/>
        <v>7</v>
      </c>
      <c r="AU44" s="67">
        <f t="shared" si="2"/>
        <v>11</v>
      </c>
      <c r="AV44" s="67">
        <f t="shared" si="2"/>
        <v>5</v>
      </c>
      <c r="AW44" s="67">
        <f t="shared" si="2"/>
        <v>0</v>
      </c>
      <c r="AX44" s="67">
        <f t="shared" si="2"/>
        <v>29</v>
      </c>
      <c r="AY44" s="67">
        <f t="shared" si="2"/>
        <v>28</v>
      </c>
      <c r="AZ44" s="67">
        <f t="shared" si="2"/>
        <v>29</v>
      </c>
      <c r="BA44" s="67">
        <f t="shared" si="2"/>
        <v>8</v>
      </c>
      <c r="BB44" s="67">
        <f t="shared" si="2"/>
        <v>0</v>
      </c>
      <c r="BC44" s="67">
        <f t="shared" si="2"/>
        <v>29</v>
      </c>
      <c r="BD44" s="67">
        <f t="shared" si="2"/>
        <v>6</v>
      </c>
      <c r="BE44" s="67">
        <f t="shared" si="2"/>
        <v>12</v>
      </c>
      <c r="BF44" s="67">
        <f t="shared" si="2"/>
        <v>2</v>
      </c>
      <c r="BG44" s="67">
        <f t="shared" si="2"/>
        <v>0</v>
      </c>
      <c r="BH44" s="67">
        <f t="shared" si="2"/>
        <v>30</v>
      </c>
      <c r="BI44" s="67">
        <f t="shared" si="2"/>
        <v>13</v>
      </c>
      <c r="BJ44" s="67">
        <f t="shared" si="2"/>
        <v>17</v>
      </c>
      <c r="BK44" s="67">
        <f t="shared" si="2"/>
        <v>5</v>
      </c>
      <c r="BL44" s="67">
        <f t="shared" si="2"/>
        <v>0</v>
      </c>
      <c r="BM44" s="67">
        <f t="shared" si="2"/>
        <v>31</v>
      </c>
      <c r="BN44" s="67">
        <f t="shared" si="2"/>
        <v>4</v>
      </c>
      <c r="BO44" s="67">
        <f t="shared" si="2"/>
        <v>11</v>
      </c>
      <c r="BP44" s="67">
        <f t="shared" si="2"/>
        <v>1</v>
      </c>
      <c r="BQ44" s="67">
        <f t="shared" si="2"/>
        <v>0</v>
      </c>
      <c r="BR44" s="67">
        <f t="shared" ref="BR44:CA44" si="3">COUNTIF(BR7:BR42,"NO ")</f>
        <v>30</v>
      </c>
      <c r="BS44" s="67">
        <f t="shared" si="3"/>
        <v>6</v>
      </c>
      <c r="BT44" s="67">
        <f t="shared" si="3"/>
        <v>19</v>
      </c>
      <c r="BU44" s="67">
        <f t="shared" si="3"/>
        <v>2</v>
      </c>
      <c r="BV44" s="67">
        <f t="shared" si="3"/>
        <v>0</v>
      </c>
      <c r="BW44" s="67">
        <f t="shared" si="3"/>
        <v>27</v>
      </c>
      <c r="BX44" s="67">
        <f t="shared" si="3"/>
        <v>27</v>
      </c>
      <c r="BY44" s="67">
        <f t="shared" si="3"/>
        <v>27</v>
      </c>
      <c r="BZ44" s="67">
        <f t="shared" si="3"/>
        <v>9</v>
      </c>
      <c r="CA44" s="67">
        <f t="shared" si="3"/>
        <v>0</v>
      </c>
      <c r="CB44" s="58">
        <f t="shared" ref="CB44:CE47" si="4">SUM(E44+J44+O44+T44+Y44+AD44+AI44+AN44+AS44+AX44+BC44+BH44+BM44+BR44+BW44)</f>
        <v>430</v>
      </c>
      <c r="CC44" s="58">
        <f t="shared" si="4"/>
        <v>123</v>
      </c>
      <c r="CD44" s="58">
        <f t="shared" si="4"/>
        <v>206</v>
      </c>
      <c r="CE44" s="58">
        <f t="shared" si="4"/>
        <v>44</v>
      </c>
      <c r="CF44" s="42"/>
      <c r="CG44" s="42"/>
      <c r="CH44" s="42"/>
    </row>
    <row r="45" spans="1:86" ht="34.5" customHeight="1" x14ac:dyDescent="0.25">
      <c r="A45" s="130" t="s">
        <v>65</v>
      </c>
      <c r="B45" s="131"/>
      <c r="C45" s="131"/>
      <c r="D45" s="132"/>
      <c r="E45" s="67">
        <f>COUNTIF(E7:E42,"NO APLICA")</f>
        <v>5</v>
      </c>
      <c r="F45" s="67">
        <f t="shared" ref="F45:BQ45" si="5">COUNTIF(F7:F42,"NO APLICA")</f>
        <v>6</v>
      </c>
      <c r="G45" s="67">
        <f t="shared" si="5"/>
        <v>5</v>
      </c>
      <c r="H45" s="67">
        <f t="shared" si="5"/>
        <v>1</v>
      </c>
      <c r="I45" s="67">
        <f t="shared" si="5"/>
        <v>0</v>
      </c>
      <c r="J45" s="67">
        <f t="shared" si="5"/>
        <v>5</v>
      </c>
      <c r="K45" s="67">
        <f t="shared" si="5"/>
        <v>5</v>
      </c>
      <c r="L45" s="67">
        <f t="shared" si="5"/>
        <v>5</v>
      </c>
      <c r="M45" s="67">
        <f t="shared" si="5"/>
        <v>1</v>
      </c>
      <c r="N45" s="67">
        <f t="shared" si="5"/>
        <v>0</v>
      </c>
      <c r="O45" s="67">
        <f t="shared" si="5"/>
        <v>5</v>
      </c>
      <c r="P45" s="67">
        <f t="shared" si="5"/>
        <v>5</v>
      </c>
      <c r="Q45" s="67">
        <f t="shared" si="5"/>
        <v>4</v>
      </c>
      <c r="R45" s="67">
        <f t="shared" si="5"/>
        <v>1</v>
      </c>
      <c r="S45" s="67">
        <f t="shared" si="5"/>
        <v>0</v>
      </c>
      <c r="T45" s="67">
        <f t="shared" si="5"/>
        <v>5</v>
      </c>
      <c r="U45" s="67">
        <f t="shared" si="5"/>
        <v>5</v>
      </c>
      <c r="V45" s="67">
        <f t="shared" si="5"/>
        <v>5</v>
      </c>
      <c r="W45" s="67">
        <f t="shared" si="5"/>
        <v>1</v>
      </c>
      <c r="X45" s="67">
        <f t="shared" si="5"/>
        <v>0</v>
      </c>
      <c r="Y45" s="67">
        <f t="shared" si="5"/>
        <v>5</v>
      </c>
      <c r="Z45" s="67">
        <f t="shared" si="5"/>
        <v>5</v>
      </c>
      <c r="AA45" s="67">
        <f t="shared" si="5"/>
        <v>5</v>
      </c>
      <c r="AB45" s="67">
        <f t="shared" si="5"/>
        <v>1</v>
      </c>
      <c r="AC45" s="67">
        <f t="shared" si="5"/>
        <v>0</v>
      </c>
      <c r="AD45" s="67">
        <f t="shared" si="5"/>
        <v>5</v>
      </c>
      <c r="AE45" s="67">
        <f t="shared" si="5"/>
        <v>5</v>
      </c>
      <c r="AF45" s="67">
        <f t="shared" si="5"/>
        <v>4</v>
      </c>
      <c r="AG45" s="67">
        <f>COUNTIF(AG7:AG42,"NO APLICA")</f>
        <v>1</v>
      </c>
      <c r="AH45" s="67">
        <f t="shared" si="5"/>
        <v>0</v>
      </c>
      <c r="AI45" s="67">
        <f t="shared" si="5"/>
        <v>5</v>
      </c>
      <c r="AJ45" s="67">
        <f t="shared" si="5"/>
        <v>5</v>
      </c>
      <c r="AK45" s="67">
        <f t="shared" si="5"/>
        <v>5</v>
      </c>
      <c r="AL45" s="67">
        <f t="shared" si="5"/>
        <v>1</v>
      </c>
      <c r="AM45" s="67">
        <f t="shared" si="5"/>
        <v>0</v>
      </c>
      <c r="AN45" s="67">
        <f t="shared" si="5"/>
        <v>5</v>
      </c>
      <c r="AO45" s="67">
        <f t="shared" si="5"/>
        <v>5</v>
      </c>
      <c r="AP45" s="67">
        <f t="shared" si="5"/>
        <v>4</v>
      </c>
      <c r="AQ45" s="67">
        <f t="shared" si="5"/>
        <v>1</v>
      </c>
      <c r="AR45" s="67">
        <f t="shared" si="5"/>
        <v>0</v>
      </c>
      <c r="AS45" s="67">
        <f t="shared" si="5"/>
        <v>5</v>
      </c>
      <c r="AT45" s="67">
        <f t="shared" si="5"/>
        <v>5</v>
      </c>
      <c r="AU45" s="67">
        <f t="shared" si="5"/>
        <v>5</v>
      </c>
      <c r="AV45" s="67">
        <f t="shared" si="5"/>
        <v>1</v>
      </c>
      <c r="AW45" s="67">
        <f t="shared" si="5"/>
        <v>0</v>
      </c>
      <c r="AX45" s="67">
        <f t="shared" si="5"/>
        <v>5</v>
      </c>
      <c r="AY45" s="67">
        <f t="shared" si="5"/>
        <v>5</v>
      </c>
      <c r="AZ45" s="67">
        <f t="shared" si="5"/>
        <v>4</v>
      </c>
      <c r="BA45" s="67">
        <f t="shared" si="5"/>
        <v>2</v>
      </c>
      <c r="BB45" s="67">
        <f t="shared" si="5"/>
        <v>0</v>
      </c>
      <c r="BC45" s="67">
        <f t="shared" si="5"/>
        <v>5</v>
      </c>
      <c r="BD45" s="67">
        <f t="shared" si="5"/>
        <v>5</v>
      </c>
      <c r="BE45" s="67">
        <f t="shared" si="5"/>
        <v>5</v>
      </c>
      <c r="BF45" s="67">
        <f t="shared" si="5"/>
        <v>1</v>
      </c>
      <c r="BG45" s="67">
        <f t="shared" si="5"/>
        <v>0</v>
      </c>
      <c r="BH45" s="67">
        <f t="shared" si="5"/>
        <v>4</v>
      </c>
      <c r="BI45" s="67">
        <f t="shared" si="5"/>
        <v>5</v>
      </c>
      <c r="BJ45" s="67">
        <f t="shared" si="5"/>
        <v>4</v>
      </c>
      <c r="BK45" s="67">
        <f t="shared" si="5"/>
        <v>1</v>
      </c>
      <c r="BL45" s="67">
        <f t="shared" si="5"/>
        <v>0</v>
      </c>
      <c r="BM45" s="67">
        <f t="shared" si="5"/>
        <v>4</v>
      </c>
      <c r="BN45" s="67">
        <f t="shared" si="5"/>
        <v>5</v>
      </c>
      <c r="BO45" s="67">
        <f t="shared" si="5"/>
        <v>6</v>
      </c>
      <c r="BP45" s="67">
        <f t="shared" si="5"/>
        <v>1</v>
      </c>
      <c r="BQ45" s="67">
        <f t="shared" si="5"/>
        <v>0</v>
      </c>
      <c r="BR45" s="67">
        <f t="shared" ref="BR45:CA45" si="6">COUNTIF(BR7:BR42,"NO APLICA")</f>
        <v>4</v>
      </c>
      <c r="BS45" s="67">
        <f t="shared" si="6"/>
        <v>5</v>
      </c>
      <c r="BT45" s="67">
        <f t="shared" si="6"/>
        <v>4</v>
      </c>
      <c r="BU45" s="67">
        <f t="shared" si="6"/>
        <v>1</v>
      </c>
      <c r="BV45" s="67">
        <f t="shared" si="6"/>
        <v>0</v>
      </c>
      <c r="BW45" s="67">
        <f t="shared" si="6"/>
        <v>5</v>
      </c>
      <c r="BX45" s="67">
        <f t="shared" si="6"/>
        <v>5</v>
      </c>
      <c r="BY45" s="67">
        <f t="shared" si="6"/>
        <v>4</v>
      </c>
      <c r="BZ45" s="67">
        <f t="shared" si="6"/>
        <v>1</v>
      </c>
      <c r="CA45" s="67">
        <f t="shared" si="6"/>
        <v>0</v>
      </c>
      <c r="CB45" s="58">
        <f t="shared" si="4"/>
        <v>72</v>
      </c>
      <c r="CC45" s="58">
        <f t="shared" si="4"/>
        <v>76</v>
      </c>
      <c r="CD45" s="58">
        <f t="shared" si="4"/>
        <v>69</v>
      </c>
      <c r="CE45" s="58">
        <f t="shared" si="4"/>
        <v>16</v>
      </c>
      <c r="CF45" s="42"/>
      <c r="CG45" s="42"/>
      <c r="CH45" s="42"/>
    </row>
    <row r="46" spans="1:86" ht="34.5" customHeight="1" x14ac:dyDescent="0.25">
      <c r="A46" s="130" t="s">
        <v>108</v>
      </c>
      <c r="B46" s="131"/>
      <c r="C46" s="131"/>
      <c r="D46" s="132"/>
      <c r="E46" s="67">
        <f>COUNTIF(E8:E42,"PARCIALMENTE")</f>
        <v>0</v>
      </c>
      <c r="F46" s="67">
        <f t="shared" ref="F46:BQ46" si="7">COUNTIF(F8:F42,"PARCIALMENTE")</f>
        <v>0</v>
      </c>
      <c r="G46" s="67">
        <f t="shared" si="7"/>
        <v>0</v>
      </c>
      <c r="H46" s="67">
        <f t="shared" si="7"/>
        <v>0</v>
      </c>
      <c r="I46" s="67">
        <f t="shared" si="7"/>
        <v>0</v>
      </c>
      <c r="J46" s="67">
        <f>COUNTIF(J8:J42,"PARCIALMENTE")</f>
        <v>0</v>
      </c>
      <c r="K46" s="67">
        <f t="shared" si="7"/>
        <v>0</v>
      </c>
      <c r="L46" s="67">
        <f t="shared" si="7"/>
        <v>0</v>
      </c>
      <c r="M46" s="67">
        <f t="shared" si="7"/>
        <v>0</v>
      </c>
      <c r="N46" s="67">
        <f t="shared" si="7"/>
        <v>0</v>
      </c>
      <c r="O46" s="67">
        <f t="shared" si="7"/>
        <v>0</v>
      </c>
      <c r="P46" s="67">
        <f t="shared" si="7"/>
        <v>0</v>
      </c>
      <c r="Q46" s="67">
        <f t="shared" si="7"/>
        <v>0</v>
      </c>
      <c r="R46" s="67">
        <f t="shared" si="7"/>
        <v>0</v>
      </c>
      <c r="S46" s="67">
        <f t="shared" si="7"/>
        <v>0</v>
      </c>
      <c r="T46" s="67">
        <f t="shared" si="7"/>
        <v>0</v>
      </c>
      <c r="U46" s="67">
        <f t="shared" si="7"/>
        <v>0</v>
      </c>
      <c r="V46" s="67">
        <f t="shared" si="7"/>
        <v>0</v>
      </c>
      <c r="W46" s="67">
        <f t="shared" si="7"/>
        <v>0</v>
      </c>
      <c r="X46" s="67">
        <f t="shared" si="7"/>
        <v>0</v>
      </c>
      <c r="Y46" s="67">
        <f t="shared" si="7"/>
        <v>0</v>
      </c>
      <c r="Z46" s="67">
        <f t="shared" si="7"/>
        <v>0</v>
      </c>
      <c r="AA46" s="67">
        <f t="shared" si="7"/>
        <v>0</v>
      </c>
      <c r="AB46" s="67">
        <f t="shared" si="7"/>
        <v>0</v>
      </c>
      <c r="AC46" s="67">
        <f t="shared" si="7"/>
        <v>0</v>
      </c>
      <c r="AD46" s="67">
        <f t="shared" si="7"/>
        <v>0</v>
      </c>
      <c r="AE46" s="67">
        <f t="shared" si="7"/>
        <v>0</v>
      </c>
      <c r="AF46" s="67">
        <f t="shared" si="7"/>
        <v>0</v>
      </c>
      <c r="AG46" s="67">
        <f t="shared" si="7"/>
        <v>0</v>
      </c>
      <c r="AH46" s="67">
        <f t="shared" si="7"/>
        <v>0</v>
      </c>
      <c r="AI46" s="67">
        <f t="shared" si="7"/>
        <v>0</v>
      </c>
      <c r="AJ46" s="67">
        <f t="shared" si="7"/>
        <v>0</v>
      </c>
      <c r="AK46" s="67">
        <f t="shared" si="7"/>
        <v>0</v>
      </c>
      <c r="AL46" s="67">
        <f t="shared" si="7"/>
        <v>0</v>
      </c>
      <c r="AM46" s="67">
        <f t="shared" si="7"/>
        <v>0</v>
      </c>
      <c r="AN46" s="67">
        <f t="shared" si="7"/>
        <v>0</v>
      </c>
      <c r="AO46" s="67">
        <f t="shared" si="7"/>
        <v>0</v>
      </c>
      <c r="AP46" s="67">
        <f t="shared" si="7"/>
        <v>0</v>
      </c>
      <c r="AQ46" s="67">
        <f t="shared" si="7"/>
        <v>0</v>
      </c>
      <c r="AR46" s="67">
        <f t="shared" si="7"/>
        <v>0</v>
      </c>
      <c r="AS46" s="67">
        <f t="shared" si="7"/>
        <v>0</v>
      </c>
      <c r="AT46" s="67">
        <f t="shared" si="7"/>
        <v>0</v>
      </c>
      <c r="AU46" s="67">
        <f t="shared" si="7"/>
        <v>0</v>
      </c>
      <c r="AV46" s="67">
        <f t="shared" si="7"/>
        <v>0</v>
      </c>
      <c r="AW46" s="67">
        <f t="shared" si="7"/>
        <v>0</v>
      </c>
      <c r="AX46" s="67">
        <f t="shared" si="7"/>
        <v>0</v>
      </c>
      <c r="AY46" s="67">
        <f t="shared" si="7"/>
        <v>0</v>
      </c>
      <c r="AZ46" s="67">
        <f t="shared" si="7"/>
        <v>0</v>
      </c>
      <c r="BA46" s="67">
        <f t="shared" si="7"/>
        <v>0</v>
      </c>
      <c r="BB46" s="67">
        <f t="shared" si="7"/>
        <v>0</v>
      </c>
      <c r="BC46" s="67">
        <f t="shared" si="7"/>
        <v>0</v>
      </c>
      <c r="BD46" s="67">
        <f t="shared" si="7"/>
        <v>0</v>
      </c>
      <c r="BE46" s="67">
        <f t="shared" si="7"/>
        <v>0</v>
      </c>
      <c r="BF46" s="67">
        <f t="shared" si="7"/>
        <v>0</v>
      </c>
      <c r="BG46" s="67">
        <f t="shared" si="7"/>
        <v>0</v>
      </c>
      <c r="BH46" s="67">
        <f t="shared" si="7"/>
        <v>0</v>
      </c>
      <c r="BI46" s="67">
        <f t="shared" si="7"/>
        <v>0</v>
      </c>
      <c r="BJ46" s="67">
        <f t="shared" si="7"/>
        <v>0</v>
      </c>
      <c r="BK46" s="67">
        <f t="shared" si="7"/>
        <v>0</v>
      </c>
      <c r="BL46" s="67">
        <f t="shared" si="7"/>
        <v>0</v>
      </c>
      <c r="BM46" s="67">
        <f t="shared" si="7"/>
        <v>0</v>
      </c>
      <c r="BN46" s="67">
        <f t="shared" si="7"/>
        <v>0</v>
      </c>
      <c r="BO46" s="67">
        <f t="shared" si="7"/>
        <v>0</v>
      </c>
      <c r="BP46" s="67">
        <f t="shared" si="7"/>
        <v>0</v>
      </c>
      <c r="BQ46" s="67">
        <f t="shared" si="7"/>
        <v>0</v>
      </c>
      <c r="BR46" s="67">
        <f t="shared" ref="BR46:CA46" si="8">COUNTIF(BR8:BR42,"PARCIALMENTE")</f>
        <v>0</v>
      </c>
      <c r="BS46" s="67">
        <f t="shared" si="8"/>
        <v>0</v>
      </c>
      <c r="BT46" s="67">
        <f t="shared" si="8"/>
        <v>0</v>
      </c>
      <c r="BU46" s="67">
        <f t="shared" si="8"/>
        <v>0</v>
      </c>
      <c r="BV46" s="67">
        <f t="shared" si="8"/>
        <v>0</v>
      </c>
      <c r="BW46" s="67">
        <f t="shared" si="8"/>
        <v>0</v>
      </c>
      <c r="BX46" s="67">
        <f t="shared" si="8"/>
        <v>0</v>
      </c>
      <c r="BY46" s="67">
        <f t="shared" si="8"/>
        <v>0</v>
      </c>
      <c r="BZ46" s="67">
        <f t="shared" si="8"/>
        <v>0</v>
      </c>
      <c r="CA46" s="67">
        <f t="shared" si="8"/>
        <v>0</v>
      </c>
      <c r="CB46" s="58">
        <f t="shared" si="4"/>
        <v>0</v>
      </c>
      <c r="CC46" s="58">
        <f t="shared" si="4"/>
        <v>0</v>
      </c>
      <c r="CD46" s="58">
        <f t="shared" si="4"/>
        <v>0</v>
      </c>
      <c r="CE46" s="58">
        <f t="shared" si="4"/>
        <v>0</v>
      </c>
      <c r="CF46" s="42"/>
      <c r="CG46" s="42"/>
      <c r="CH46" s="42"/>
    </row>
    <row r="47" spans="1:86" ht="34.5" customHeight="1" x14ac:dyDescent="0.25">
      <c r="A47" s="130" t="s">
        <v>165</v>
      </c>
      <c r="B47" s="131"/>
      <c r="C47" s="131"/>
      <c r="D47" s="132"/>
      <c r="E47" s="69">
        <f>SUM(E43:E46)</f>
        <v>35</v>
      </c>
      <c r="F47" s="69">
        <f t="shared" ref="F47:BQ47" si="9">SUM(F43:F46)</f>
        <v>36</v>
      </c>
      <c r="G47" s="69">
        <f t="shared" si="9"/>
        <v>36</v>
      </c>
      <c r="H47" s="69">
        <f t="shared" si="9"/>
        <v>11</v>
      </c>
      <c r="I47" s="69">
        <f t="shared" si="9"/>
        <v>0</v>
      </c>
      <c r="J47" s="69">
        <f t="shared" si="9"/>
        <v>35</v>
      </c>
      <c r="K47" s="69">
        <f t="shared" si="9"/>
        <v>36</v>
      </c>
      <c r="L47" s="69">
        <f t="shared" si="9"/>
        <v>36</v>
      </c>
      <c r="M47" s="69">
        <f t="shared" si="9"/>
        <v>11</v>
      </c>
      <c r="N47" s="69">
        <f t="shared" si="9"/>
        <v>0</v>
      </c>
      <c r="O47" s="69">
        <f t="shared" si="9"/>
        <v>35</v>
      </c>
      <c r="P47" s="69">
        <f t="shared" si="9"/>
        <v>36</v>
      </c>
      <c r="Q47" s="69">
        <f t="shared" si="9"/>
        <v>36</v>
      </c>
      <c r="R47" s="69">
        <f t="shared" si="9"/>
        <v>11</v>
      </c>
      <c r="S47" s="69">
        <f t="shared" si="9"/>
        <v>0</v>
      </c>
      <c r="T47" s="69">
        <f t="shared" si="9"/>
        <v>35</v>
      </c>
      <c r="U47" s="69">
        <f t="shared" si="9"/>
        <v>35</v>
      </c>
      <c r="V47" s="69">
        <f t="shared" si="9"/>
        <v>36</v>
      </c>
      <c r="W47" s="69">
        <f t="shared" si="9"/>
        <v>11</v>
      </c>
      <c r="X47" s="69">
        <f t="shared" si="9"/>
        <v>0</v>
      </c>
      <c r="Y47" s="69">
        <f t="shared" si="9"/>
        <v>35</v>
      </c>
      <c r="Z47" s="69">
        <f t="shared" si="9"/>
        <v>36</v>
      </c>
      <c r="AA47" s="69">
        <f t="shared" si="9"/>
        <v>34</v>
      </c>
      <c r="AB47" s="69">
        <f t="shared" si="9"/>
        <v>11</v>
      </c>
      <c r="AC47" s="69">
        <f t="shared" si="9"/>
        <v>0</v>
      </c>
      <c r="AD47" s="69">
        <f t="shared" si="9"/>
        <v>35</v>
      </c>
      <c r="AE47" s="69">
        <f t="shared" si="9"/>
        <v>36</v>
      </c>
      <c r="AF47" s="69">
        <f t="shared" si="9"/>
        <v>36</v>
      </c>
      <c r="AG47" s="69">
        <f t="shared" si="9"/>
        <v>11</v>
      </c>
      <c r="AH47" s="69">
        <f t="shared" si="9"/>
        <v>0</v>
      </c>
      <c r="AI47" s="69">
        <f t="shared" si="9"/>
        <v>35</v>
      </c>
      <c r="AJ47" s="69">
        <f t="shared" si="9"/>
        <v>36</v>
      </c>
      <c r="AK47" s="69">
        <f t="shared" si="9"/>
        <v>35</v>
      </c>
      <c r="AL47" s="69">
        <f t="shared" si="9"/>
        <v>11</v>
      </c>
      <c r="AM47" s="69">
        <f t="shared" si="9"/>
        <v>0</v>
      </c>
      <c r="AN47" s="69">
        <f t="shared" si="9"/>
        <v>35</v>
      </c>
      <c r="AO47" s="69">
        <f t="shared" si="9"/>
        <v>36</v>
      </c>
      <c r="AP47" s="69">
        <f t="shared" si="9"/>
        <v>36</v>
      </c>
      <c r="AQ47" s="69">
        <f t="shared" si="9"/>
        <v>11</v>
      </c>
      <c r="AR47" s="69">
        <f t="shared" si="9"/>
        <v>0</v>
      </c>
      <c r="AS47" s="69">
        <f t="shared" si="9"/>
        <v>33</v>
      </c>
      <c r="AT47" s="69">
        <f t="shared" si="9"/>
        <v>36</v>
      </c>
      <c r="AU47" s="69">
        <f t="shared" si="9"/>
        <v>35</v>
      </c>
      <c r="AV47" s="69">
        <f t="shared" si="9"/>
        <v>11</v>
      </c>
      <c r="AW47" s="69">
        <f t="shared" si="9"/>
        <v>0</v>
      </c>
      <c r="AX47" s="69">
        <f t="shared" si="9"/>
        <v>35</v>
      </c>
      <c r="AY47" s="69">
        <f t="shared" si="9"/>
        <v>36</v>
      </c>
      <c r="AZ47" s="69">
        <f t="shared" si="9"/>
        <v>36</v>
      </c>
      <c r="BA47" s="69">
        <f t="shared" si="9"/>
        <v>11</v>
      </c>
      <c r="BB47" s="69">
        <f t="shared" si="9"/>
        <v>0</v>
      </c>
      <c r="BC47" s="69">
        <f t="shared" si="9"/>
        <v>35</v>
      </c>
      <c r="BD47" s="69">
        <f t="shared" si="9"/>
        <v>36</v>
      </c>
      <c r="BE47" s="69">
        <f t="shared" si="9"/>
        <v>36</v>
      </c>
      <c r="BF47" s="69">
        <f t="shared" si="9"/>
        <v>11</v>
      </c>
      <c r="BG47" s="69">
        <f t="shared" si="9"/>
        <v>0</v>
      </c>
      <c r="BH47" s="69">
        <f t="shared" si="9"/>
        <v>35</v>
      </c>
      <c r="BI47" s="69">
        <f t="shared" si="9"/>
        <v>35</v>
      </c>
      <c r="BJ47" s="69">
        <f t="shared" si="9"/>
        <v>35</v>
      </c>
      <c r="BK47" s="69">
        <f t="shared" si="9"/>
        <v>11</v>
      </c>
      <c r="BL47" s="69">
        <f t="shared" si="9"/>
        <v>0</v>
      </c>
      <c r="BM47" s="69">
        <f t="shared" si="9"/>
        <v>35</v>
      </c>
      <c r="BN47" s="69">
        <f t="shared" si="9"/>
        <v>35</v>
      </c>
      <c r="BO47" s="69">
        <f t="shared" si="9"/>
        <v>36</v>
      </c>
      <c r="BP47" s="69">
        <f t="shared" si="9"/>
        <v>11</v>
      </c>
      <c r="BQ47" s="69">
        <f t="shared" si="9"/>
        <v>0</v>
      </c>
      <c r="BR47" s="69">
        <f t="shared" ref="BR47:CA47" si="10">SUM(BR43:BR46)</f>
        <v>35</v>
      </c>
      <c r="BS47" s="69">
        <f t="shared" si="10"/>
        <v>36</v>
      </c>
      <c r="BT47" s="69">
        <f t="shared" si="10"/>
        <v>35</v>
      </c>
      <c r="BU47" s="69">
        <f t="shared" si="10"/>
        <v>11</v>
      </c>
      <c r="BV47" s="69">
        <f t="shared" si="10"/>
        <v>0</v>
      </c>
      <c r="BW47" s="69">
        <f t="shared" si="10"/>
        <v>35</v>
      </c>
      <c r="BX47" s="69">
        <f t="shared" si="10"/>
        <v>36</v>
      </c>
      <c r="BY47" s="69">
        <f t="shared" si="10"/>
        <v>36</v>
      </c>
      <c r="BZ47" s="69">
        <f t="shared" si="10"/>
        <v>11</v>
      </c>
      <c r="CA47" s="69">
        <f t="shared" si="10"/>
        <v>0</v>
      </c>
      <c r="CB47" s="58">
        <f t="shared" si="4"/>
        <v>523</v>
      </c>
      <c r="CC47" s="58">
        <f t="shared" si="4"/>
        <v>537</v>
      </c>
      <c r="CD47" s="58">
        <f t="shared" si="4"/>
        <v>534</v>
      </c>
      <c r="CE47" s="58">
        <f t="shared" si="4"/>
        <v>165</v>
      </c>
      <c r="CF47" s="42"/>
      <c r="CG47" s="42"/>
      <c r="CH47" s="42"/>
    </row>
    <row r="48" spans="1:86" ht="255.75" customHeight="1" x14ac:dyDescent="0.25">
      <c r="A48" s="422" t="s">
        <v>99</v>
      </c>
      <c r="B48" s="422"/>
      <c r="C48" s="422"/>
      <c r="D48" s="423"/>
      <c r="E48" s="424" t="s">
        <v>690</v>
      </c>
      <c r="F48" s="415"/>
      <c r="G48" s="415"/>
      <c r="H48" s="415"/>
      <c r="I48" s="420"/>
      <c r="J48" s="414" t="s">
        <v>260</v>
      </c>
      <c r="K48" s="415"/>
      <c r="L48" s="415"/>
      <c r="M48" s="415"/>
      <c r="N48" s="416"/>
      <c r="O48" s="417" t="s">
        <v>261</v>
      </c>
      <c r="P48" s="415"/>
      <c r="Q48" s="415"/>
      <c r="R48" s="415"/>
      <c r="S48" s="416"/>
      <c r="T48" s="418" t="s">
        <v>802</v>
      </c>
      <c r="U48" s="418"/>
      <c r="V48" s="418"/>
      <c r="W48" s="418"/>
      <c r="X48" s="419"/>
      <c r="Y48" s="417" t="s">
        <v>262</v>
      </c>
      <c r="Z48" s="415"/>
      <c r="AA48" s="415"/>
      <c r="AB48" s="415"/>
      <c r="AC48" s="420"/>
      <c r="AD48" s="421" t="s">
        <v>263</v>
      </c>
      <c r="AE48" s="415"/>
      <c r="AF48" s="415"/>
      <c r="AG48" s="415"/>
      <c r="AH48" s="416"/>
      <c r="AI48" s="417" t="s">
        <v>264</v>
      </c>
      <c r="AJ48" s="415"/>
      <c r="AK48" s="415"/>
      <c r="AL48" s="415"/>
      <c r="AM48" s="416"/>
      <c r="AN48" s="417" t="s">
        <v>265</v>
      </c>
      <c r="AO48" s="415"/>
      <c r="AP48" s="415"/>
      <c r="AQ48" s="415"/>
      <c r="AR48" s="416"/>
      <c r="AS48" s="417" t="s">
        <v>266</v>
      </c>
      <c r="AT48" s="415"/>
      <c r="AU48" s="415"/>
      <c r="AV48" s="415"/>
      <c r="AW48" s="416"/>
      <c r="AX48" s="430" t="s">
        <v>803</v>
      </c>
      <c r="AY48" s="430"/>
      <c r="AZ48" s="430"/>
      <c r="BA48" s="430"/>
      <c r="BB48" s="431"/>
      <c r="BC48" s="432" t="s">
        <v>267</v>
      </c>
      <c r="BD48" s="433"/>
      <c r="BE48" s="433"/>
      <c r="BF48" s="433"/>
      <c r="BG48" s="434"/>
      <c r="BH48" s="435" t="s">
        <v>567</v>
      </c>
      <c r="BI48" s="436"/>
      <c r="BJ48" s="436"/>
      <c r="BK48" s="436"/>
      <c r="BL48" s="437"/>
      <c r="BM48" s="428" t="s">
        <v>268</v>
      </c>
      <c r="BN48" s="436"/>
      <c r="BO48" s="436"/>
      <c r="BP48" s="436"/>
      <c r="BQ48" s="437"/>
      <c r="BR48" s="428" t="s">
        <v>702</v>
      </c>
      <c r="BS48" s="428"/>
      <c r="BT48" s="428"/>
      <c r="BU48" s="428"/>
      <c r="BV48" s="429"/>
      <c r="BW48" s="428" t="s">
        <v>703</v>
      </c>
      <c r="BX48" s="428"/>
      <c r="BY48" s="428"/>
      <c r="BZ48" s="428"/>
      <c r="CA48" s="428"/>
      <c r="CB48" s="87">
        <f>CB43/CG43</f>
        <v>3.888888888888889E-2</v>
      </c>
      <c r="CC48" s="87">
        <f>CC43/CG43</f>
        <v>0.62592592592592589</v>
      </c>
      <c r="CD48" s="87">
        <f>CD43/CG43</f>
        <v>0.47962962962962963</v>
      </c>
      <c r="CE48" s="87">
        <f>CE43/CH43</f>
        <v>0.63636363636363635</v>
      </c>
      <c r="CF48" s="60" t="s">
        <v>168</v>
      </c>
      <c r="CG48" s="42"/>
      <c r="CH48" s="42"/>
    </row>
    <row r="49" spans="1:86" x14ac:dyDescent="0.25">
      <c r="A49" s="42"/>
      <c r="B49" s="42"/>
      <c r="C49" s="42"/>
      <c r="D49" s="42"/>
      <c r="E49" s="42"/>
      <c r="F49" s="42"/>
      <c r="G49" s="42"/>
      <c r="H49" s="42"/>
      <c r="I49" s="77"/>
      <c r="J49" s="42"/>
      <c r="K49" s="42"/>
      <c r="L49" s="42"/>
      <c r="M49" s="42"/>
      <c r="N49" s="42"/>
      <c r="O49" s="42"/>
      <c r="P49" s="42"/>
      <c r="Q49" s="42"/>
      <c r="R49" s="42"/>
      <c r="S49" s="42"/>
      <c r="T49" s="80" t="s">
        <v>269</v>
      </c>
      <c r="U49" s="42"/>
      <c r="V49" s="42"/>
      <c r="W49" s="42"/>
      <c r="X49" s="42"/>
      <c r="Y49" s="42"/>
      <c r="Z49" s="42"/>
      <c r="AA49" s="42"/>
      <c r="AB49" s="42"/>
      <c r="AC49" s="42"/>
      <c r="AD49" s="42"/>
      <c r="AE49" s="42"/>
      <c r="AF49" s="42"/>
      <c r="AG49" s="42"/>
      <c r="AH49" s="42"/>
      <c r="AI49" s="42"/>
      <c r="AJ49" s="42"/>
      <c r="AK49" s="42"/>
      <c r="AL49" s="42"/>
      <c r="AM49" s="42"/>
      <c r="AN49" s="42"/>
      <c r="AO49" s="42"/>
      <c r="AP49" s="42"/>
      <c r="AQ49" s="42"/>
      <c r="AR49" s="42"/>
      <c r="AS49" s="54"/>
      <c r="AT49" s="42"/>
      <c r="AU49" s="42"/>
      <c r="AV49" s="42"/>
      <c r="AW49" s="42"/>
      <c r="AX49" s="42"/>
      <c r="AY49" s="42"/>
      <c r="AZ49" s="42"/>
      <c r="BA49" s="42"/>
      <c r="BB49" s="42"/>
      <c r="BC49" s="42"/>
      <c r="BD49" s="42"/>
      <c r="BE49" s="42"/>
      <c r="BF49" s="42"/>
      <c r="BG49" s="80"/>
      <c r="BH49" s="42"/>
      <c r="BI49" s="42"/>
      <c r="BJ49" s="42"/>
      <c r="BK49" s="42"/>
      <c r="BL49" s="42"/>
      <c r="BM49" s="42"/>
      <c r="BN49" s="42"/>
      <c r="BO49" s="42"/>
      <c r="BP49" s="42"/>
      <c r="BQ49" s="42"/>
      <c r="BR49" s="42"/>
      <c r="BS49" s="42"/>
      <c r="BT49" s="42"/>
      <c r="BU49" s="42"/>
      <c r="BV49" s="114"/>
      <c r="BW49" s="42"/>
      <c r="BX49" s="42"/>
      <c r="BY49" s="42"/>
      <c r="BZ49" s="42"/>
      <c r="CA49" s="42"/>
      <c r="CB49" s="42"/>
      <c r="CC49" s="42"/>
      <c r="CD49" s="42"/>
      <c r="CE49" s="42"/>
      <c r="CF49" s="42"/>
      <c r="CG49" s="42"/>
      <c r="CH49" s="42"/>
    </row>
    <row r="50" spans="1:86" ht="15" hidden="1" customHeight="1" x14ac:dyDescent="0.25">
      <c r="A50" s="42"/>
      <c r="B50" s="42"/>
      <c r="C50" s="42"/>
      <c r="D50" s="42"/>
      <c r="E50" s="42"/>
      <c r="F50" s="42"/>
      <c r="G50" s="42"/>
      <c r="H50" s="42"/>
      <c r="I50" s="77"/>
      <c r="J50" s="42"/>
      <c r="K50" s="42"/>
      <c r="L50" s="42"/>
      <c r="M50" s="42"/>
      <c r="N50" s="42"/>
      <c r="O50" s="42"/>
      <c r="P50" s="42"/>
      <c r="Q50" s="42"/>
      <c r="R50" s="42"/>
      <c r="S50" s="42"/>
      <c r="T50" s="42"/>
      <c r="U50" s="42"/>
      <c r="V50" s="42"/>
      <c r="W50" s="42"/>
      <c r="X50" s="42"/>
      <c r="Y50" s="42"/>
      <c r="Z50" s="42"/>
      <c r="AA50" s="42"/>
      <c r="AB50" s="42"/>
      <c r="AC50" s="42"/>
      <c r="AD50" s="42"/>
      <c r="AE50" s="42"/>
      <c r="AF50" s="42"/>
      <c r="AG50" s="42"/>
      <c r="AH50" s="42"/>
      <c r="AI50" s="42"/>
      <c r="AJ50" s="42"/>
      <c r="AK50" s="42"/>
      <c r="AL50" s="42"/>
      <c r="AM50" s="42"/>
      <c r="AN50" s="42"/>
      <c r="AO50" s="42"/>
      <c r="AP50" s="42"/>
      <c r="AQ50" s="42"/>
      <c r="AR50" s="42"/>
      <c r="AS50" s="81"/>
      <c r="AT50" s="42"/>
      <c r="AU50" s="42"/>
      <c r="AV50" s="42"/>
      <c r="AW50" s="42"/>
      <c r="AX50" s="42"/>
      <c r="AY50" s="42"/>
      <c r="AZ50" s="42"/>
      <c r="BA50" s="42"/>
      <c r="BB50" s="42"/>
      <c r="BC50" s="42"/>
      <c r="BD50" s="42"/>
      <c r="BE50" s="42"/>
      <c r="BF50" s="42"/>
      <c r="BG50" s="80" t="s">
        <v>270</v>
      </c>
      <c r="BH50" s="42"/>
      <c r="BI50" s="42"/>
      <c r="BJ50" s="42"/>
      <c r="BK50" s="42"/>
      <c r="BL50" s="42"/>
      <c r="BM50" s="42"/>
      <c r="BN50" s="42"/>
      <c r="BO50" s="42"/>
      <c r="BP50" s="42"/>
      <c r="BQ50" s="42"/>
      <c r="BR50" s="42"/>
      <c r="BS50" s="42"/>
      <c r="BT50" s="42"/>
      <c r="BU50" s="42"/>
      <c r="BV50" s="82"/>
      <c r="BW50" s="42"/>
      <c r="BX50" s="42"/>
      <c r="BY50" s="42"/>
      <c r="BZ50" s="42"/>
      <c r="CA50" s="42"/>
      <c r="CB50" s="42"/>
      <c r="CC50" s="42"/>
      <c r="CD50" s="42"/>
      <c r="CE50" s="42"/>
      <c r="CF50" s="42"/>
      <c r="CG50" s="42"/>
      <c r="CH50" s="42"/>
    </row>
    <row r="51" spans="1:86" hidden="1" x14ac:dyDescent="0.25"/>
    <row r="52" spans="1:86" hidden="1" x14ac:dyDescent="0.25"/>
  </sheetData>
  <mergeCells count="377">
    <mergeCell ref="A1:CA1"/>
    <mergeCell ref="CA37:CA38"/>
    <mergeCell ref="CA39:CA42"/>
    <mergeCell ref="BU39:BU42"/>
    <mergeCell ref="BZ39:BZ42"/>
    <mergeCell ref="BR48:BV48"/>
    <mergeCell ref="BW48:CA48"/>
    <mergeCell ref="AN48:AR48"/>
    <mergeCell ref="AS48:AW48"/>
    <mergeCell ref="AX48:BB48"/>
    <mergeCell ref="BC48:BG48"/>
    <mergeCell ref="BH48:BL48"/>
    <mergeCell ref="BM48:BQ48"/>
    <mergeCell ref="BP39:BP42"/>
    <mergeCell ref="J48:N48"/>
    <mergeCell ref="O48:S48"/>
    <mergeCell ref="T48:X48"/>
    <mergeCell ref="Y48:AC48"/>
    <mergeCell ref="AD48:AH48"/>
    <mergeCell ref="AI48:AM48"/>
    <mergeCell ref="A44:D44"/>
    <mergeCell ref="A45:D45"/>
    <mergeCell ref="A46:D46"/>
    <mergeCell ref="A47:D47"/>
    <mergeCell ref="A48:D48"/>
    <mergeCell ref="E48:I48"/>
    <mergeCell ref="A43:D43"/>
    <mergeCell ref="AV39:AV42"/>
    <mergeCell ref="AW39:AW42"/>
    <mergeCell ref="BA39:BA42"/>
    <mergeCell ref="BB39:BB42"/>
    <mergeCell ref="BF39:BF42"/>
    <mergeCell ref="BG39:BG42"/>
    <mergeCell ref="AG39:AG42"/>
    <mergeCell ref="AH39:AH42"/>
    <mergeCell ref="AL39:AL42"/>
    <mergeCell ref="AM39:AM42"/>
    <mergeCell ref="AQ39:AQ42"/>
    <mergeCell ref="AR39:AR42"/>
    <mergeCell ref="R39:R42"/>
    <mergeCell ref="S39:S42"/>
    <mergeCell ref="W39:W42"/>
    <mergeCell ref="X39:X42"/>
    <mergeCell ref="AB39:AB42"/>
    <mergeCell ref="AC39:AC42"/>
    <mergeCell ref="B39:B42"/>
    <mergeCell ref="C39:C42"/>
    <mergeCell ref="H39:H42"/>
    <mergeCell ref="I39:I42"/>
    <mergeCell ref="M39:M42"/>
    <mergeCell ref="B37:B38"/>
    <mergeCell ref="C37:C38"/>
    <mergeCell ref="H37:H38"/>
    <mergeCell ref="I37:I38"/>
    <mergeCell ref="M37:M38"/>
    <mergeCell ref="N37:N38"/>
    <mergeCell ref="R37:R38"/>
    <mergeCell ref="S37:S38"/>
    <mergeCell ref="W37:W38"/>
    <mergeCell ref="N39:N42"/>
    <mergeCell ref="BZ37:BZ38"/>
    <mergeCell ref="BK39:BK42"/>
    <mergeCell ref="AV32:AV36"/>
    <mergeCell ref="AW32:AW36"/>
    <mergeCell ref="BA32:BA36"/>
    <mergeCell ref="BB32:BB36"/>
    <mergeCell ref="BF32:BF36"/>
    <mergeCell ref="BG32:BG36"/>
    <mergeCell ref="BK37:BK38"/>
    <mergeCell ref="BP37:BP38"/>
    <mergeCell ref="BU37:BU38"/>
    <mergeCell ref="AW37:AW38"/>
    <mergeCell ref="BA37:BA38"/>
    <mergeCell ref="BL37:BL38"/>
    <mergeCell ref="BQ37:BQ38"/>
    <mergeCell ref="BQ39:BQ42"/>
    <mergeCell ref="BV37:BV38"/>
    <mergeCell ref="BV39:BV42"/>
    <mergeCell ref="BB37:BB38"/>
    <mergeCell ref="BF37:BF38"/>
    <mergeCell ref="BG37:BG38"/>
    <mergeCell ref="BL39:BL42"/>
    <mergeCell ref="BQ32:BQ36"/>
    <mergeCell ref="AM37:AM38"/>
    <mergeCell ref="AQ37:AQ38"/>
    <mergeCell ref="AR37:AR38"/>
    <mergeCell ref="AV37:AV38"/>
    <mergeCell ref="BK32:BK36"/>
    <mergeCell ref="BP32:BP36"/>
    <mergeCell ref="R32:R36"/>
    <mergeCell ref="S32:S36"/>
    <mergeCell ref="W32:W36"/>
    <mergeCell ref="X32:X36"/>
    <mergeCell ref="AB32:AB36"/>
    <mergeCell ref="AC32:AC36"/>
    <mergeCell ref="AB37:AB38"/>
    <mergeCell ref="AC37:AC38"/>
    <mergeCell ref="AG37:AG38"/>
    <mergeCell ref="AH37:AH38"/>
    <mergeCell ref="AL37:AL38"/>
    <mergeCell ref="X37:X38"/>
    <mergeCell ref="CA29:CA30"/>
    <mergeCell ref="BU29:BU30"/>
    <mergeCell ref="BV29:BV30"/>
    <mergeCell ref="BZ29:BZ30"/>
    <mergeCell ref="AB29:AB30"/>
    <mergeCell ref="AC29:AC30"/>
    <mergeCell ref="AG29:AG30"/>
    <mergeCell ref="BL32:BL36"/>
    <mergeCell ref="AG32:AG36"/>
    <mergeCell ref="AH32:AH36"/>
    <mergeCell ref="AL32:AL36"/>
    <mergeCell ref="AM32:AM36"/>
    <mergeCell ref="AQ32:AQ36"/>
    <mergeCell ref="AR32:AR36"/>
    <mergeCell ref="BU32:BU36"/>
    <mergeCell ref="BZ32:BZ36"/>
    <mergeCell ref="CA32:CA36"/>
    <mergeCell ref="BV32:BV36"/>
    <mergeCell ref="B32:B36"/>
    <mergeCell ref="C32:C36"/>
    <mergeCell ref="H32:H36"/>
    <mergeCell ref="I32:I36"/>
    <mergeCell ref="M32:M36"/>
    <mergeCell ref="N32:N36"/>
    <mergeCell ref="BL29:BL30"/>
    <mergeCell ref="BP29:BP30"/>
    <mergeCell ref="BQ29:BQ30"/>
    <mergeCell ref="AW29:AW30"/>
    <mergeCell ref="BA29:BA30"/>
    <mergeCell ref="BB29:BB30"/>
    <mergeCell ref="BF29:BF30"/>
    <mergeCell ref="BG29:BG30"/>
    <mergeCell ref="BK29:BK30"/>
    <mergeCell ref="AH29:AH30"/>
    <mergeCell ref="AL29:AL30"/>
    <mergeCell ref="AM29:AM30"/>
    <mergeCell ref="AQ29:AQ30"/>
    <mergeCell ref="AR29:AR30"/>
    <mergeCell ref="AV29:AV30"/>
    <mergeCell ref="S29:S30"/>
    <mergeCell ref="W29:W30"/>
    <mergeCell ref="X29:X30"/>
    <mergeCell ref="BV23:BV27"/>
    <mergeCell ref="BZ23:BZ27"/>
    <mergeCell ref="CA23:CA27"/>
    <mergeCell ref="B29:B30"/>
    <mergeCell ref="C29:C30"/>
    <mergeCell ref="H29:H30"/>
    <mergeCell ref="I29:I30"/>
    <mergeCell ref="M29:M30"/>
    <mergeCell ref="N29:N30"/>
    <mergeCell ref="R29:R30"/>
    <mergeCell ref="BG23:BG27"/>
    <mergeCell ref="BK23:BK27"/>
    <mergeCell ref="BL23:BL27"/>
    <mergeCell ref="BP23:BP27"/>
    <mergeCell ref="BQ23:BQ27"/>
    <mergeCell ref="BU23:BU27"/>
    <mergeCell ref="AR23:AR27"/>
    <mergeCell ref="AV23:AV27"/>
    <mergeCell ref="AW23:AW27"/>
    <mergeCell ref="BA23:BA27"/>
    <mergeCell ref="BB23:BB27"/>
    <mergeCell ref="BF23:BF27"/>
    <mergeCell ref="AC23:AC27"/>
    <mergeCell ref="AG23:AG27"/>
    <mergeCell ref="AH23:AH27"/>
    <mergeCell ref="AL23:AL27"/>
    <mergeCell ref="AM23:AM27"/>
    <mergeCell ref="AQ23:AQ27"/>
    <mergeCell ref="N23:N27"/>
    <mergeCell ref="R23:R27"/>
    <mergeCell ref="S23:S27"/>
    <mergeCell ref="W23:W27"/>
    <mergeCell ref="X23:X27"/>
    <mergeCell ref="AB23:AB27"/>
    <mergeCell ref="BQ20:BQ22"/>
    <mergeCell ref="BU20:BU22"/>
    <mergeCell ref="BV20:BV22"/>
    <mergeCell ref="BZ20:BZ22"/>
    <mergeCell ref="CA20:CA22"/>
    <mergeCell ref="B23:B27"/>
    <mergeCell ref="C23:C27"/>
    <mergeCell ref="H23:H27"/>
    <mergeCell ref="I23:I27"/>
    <mergeCell ref="M23:M27"/>
    <mergeCell ref="BB20:BB22"/>
    <mergeCell ref="BF20:BF22"/>
    <mergeCell ref="BG20:BG22"/>
    <mergeCell ref="BK20:BK22"/>
    <mergeCell ref="BL20:BL22"/>
    <mergeCell ref="BP20:BP22"/>
    <mergeCell ref="AM20:AM22"/>
    <mergeCell ref="AQ20:AQ22"/>
    <mergeCell ref="AR20:AR22"/>
    <mergeCell ref="AV20:AV22"/>
    <mergeCell ref="AW20:AW22"/>
    <mergeCell ref="BA20:BA22"/>
    <mergeCell ref="X20:X22"/>
    <mergeCell ref="AB20:AB22"/>
    <mergeCell ref="AC20:AC22"/>
    <mergeCell ref="AG20:AG22"/>
    <mergeCell ref="AH20:AH22"/>
    <mergeCell ref="AL20:AL22"/>
    <mergeCell ref="CA16:CA19"/>
    <mergeCell ref="B20:B22"/>
    <mergeCell ref="C20:C22"/>
    <mergeCell ref="H20:H22"/>
    <mergeCell ref="I20:I22"/>
    <mergeCell ref="M20:M22"/>
    <mergeCell ref="N20:N22"/>
    <mergeCell ref="R20:R22"/>
    <mergeCell ref="S20:S22"/>
    <mergeCell ref="W20:W22"/>
    <mergeCell ref="BL16:BL19"/>
    <mergeCell ref="BP16:BP19"/>
    <mergeCell ref="BQ16:BQ19"/>
    <mergeCell ref="BU16:BU19"/>
    <mergeCell ref="BV16:BV19"/>
    <mergeCell ref="BZ16:BZ19"/>
    <mergeCell ref="AW16:AW19"/>
    <mergeCell ref="BA16:BA19"/>
    <mergeCell ref="BB16:BB19"/>
    <mergeCell ref="BF16:BF19"/>
    <mergeCell ref="BG16:BG19"/>
    <mergeCell ref="BK16:BK19"/>
    <mergeCell ref="AH16:AH19"/>
    <mergeCell ref="AL16:AL19"/>
    <mergeCell ref="AM16:AM19"/>
    <mergeCell ref="AQ16:AQ19"/>
    <mergeCell ref="AR16:AR19"/>
    <mergeCell ref="AV16:AV19"/>
    <mergeCell ref="S16:S19"/>
    <mergeCell ref="W16:W19"/>
    <mergeCell ref="X16:X19"/>
    <mergeCell ref="AB16:AB19"/>
    <mergeCell ref="AC16:AC19"/>
    <mergeCell ref="AG16:AG19"/>
    <mergeCell ref="W7:W11"/>
    <mergeCell ref="X7:X11"/>
    <mergeCell ref="BV12:BV15"/>
    <mergeCell ref="BZ12:BZ15"/>
    <mergeCell ref="CA12:CA15"/>
    <mergeCell ref="B16:B19"/>
    <mergeCell ref="C16:C19"/>
    <mergeCell ref="H16:H19"/>
    <mergeCell ref="I16:I19"/>
    <mergeCell ref="M16:M19"/>
    <mergeCell ref="N16:N19"/>
    <mergeCell ref="R16:R19"/>
    <mergeCell ref="BG12:BG15"/>
    <mergeCell ref="BK12:BK15"/>
    <mergeCell ref="BL12:BL15"/>
    <mergeCell ref="BP12:BP15"/>
    <mergeCell ref="BQ12:BQ15"/>
    <mergeCell ref="BU12:BU15"/>
    <mergeCell ref="AR12:AR15"/>
    <mergeCell ref="AV12:AV15"/>
    <mergeCell ref="AW12:AW15"/>
    <mergeCell ref="BA12:BA15"/>
    <mergeCell ref="BB12:BB15"/>
    <mergeCell ref="BF12:BF15"/>
    <mergeCell ref="AH12:AH15"/>
    <mergeCell ref="AL12:AL15"/>
    <mergeCell ref="AM12:AM15"/>
    <mergeCell ref="AQ12:AQ15"/>
    <mergeCell ref="N12:N15"/>
    <mergeCell ref="R12:R15"/>
    <mergeCell ref="S12:S15"/>
    <mergeCell ref="W12:W15"/>
    <mergeCell ref="X12:X15"/>
    <mergeCell ref="AB12:AB15"/>
    <mergeCell ref="AC12:AC15"/>
    <mergeCell ref="AG12:AG15"/>
    <mergeCell ref="BU7:BU11"/>
    <mergeCell ref="BV7:BV11"/>
    <mergeCell ref="BZ7:BZ11"/>
    <mergeCell ref="CA7:CA11"/>
    <mergeCell ref="A12:A42"/>
    <mergeCell ref="B12:B15"/>
    <mergeCell ref="C12:C15"/>
    <mergeCell ref="H12:H15"/>
    <mergeCell ref="I12:I15"/>
    <mergeCell ref="M12:M15"/>
    <mergeCell ref="BF7:BF11"/>
    <mergeCell ref="BG7:BG11"/>
    <mergeCell ref="BK7:BK11"/>
    <mergeCell ref="BL7:BL11"/>
    <mergeCell ref="BP7:BP11"/>
    <mergeCell ref="BQ7:BQ11"/>
    <mergeCell ref="AQ7:AQ11"/>
    <mergeCell ref="AR7:AR11"/>
    <mergeCell ref="AV7:AV11"/>
    <mergeCell ref="AW7:AW11"/>
    <mergeCell ref="BA7:BA11"/>
    <mergeCell ref="BB7:BB11"/>
    <mergeCell ref="AB7:AB11"/>
    <mergeCell ref="AC7:AC11"/>
    <mergeCell ref="BC5:BG5"/>
    <mergeCell ref="BH5:BL5"/>
    <mergeCell ref="BM5:BQ5"/>
    <mergeCell ref="BR5:BV5"/>
    <mergeCell ref="BW5:CA5"/>
    <mergeCell ref="A7:A11"/>
    <mergeCell ref="B7:B11"/>
    <mergeCell ref="C7:C11"/>
    <mergeCell ref="H7:H11"/>
    <mergeCell ref="I7:I11"/>
    <mergeCell ref="Y5:AC5"/>
    <mergeCell ref="AD5:AH5"/>
    <mergeCell ref="AI5:AM5"/>
    <mergeCell ref="AN5:AR5"/>
    <mergeCell ref="AS5:AW5"/>
    <mergeCell ref="AX5:BB5"/>
    <mergeCell ref="AG7:AG11"/>
    <mergeCell ref="AH7:AH11"/>
    <mergeCell ref="AL7:AL11"/>
    <mergeCell ref="AM7:AM11"/>
    <mergeCell ref="M7:M11"/>
    <mergeCell ref="N7:N11"/>
    <mergeCell ref="R7:R11"/>
    <mergeCell ref="S7:S11"/>
    <mergeCell ref="B5:D5"/>
    <mergeCell ref="E5:I5"/>
    <mergeCell ref="J5:N5"/>
    <mergeCell ref="O5:S5"/>
    <mergeCell ref="T5:X5"/>
    <mergeCell ref="Y4:AC4"/>
    <mergeCell ref="AD4:AH4"/>
    <mergeCell ref="AI4:AM4"/>
    <mergeCell ref="AN4:AR4"/>
    <mergeCell ref="BM3:BQ3"/>
    <mergeCell ref="BR3:BV3"/>
    <mergeCell ref="BW3:CA3"/>
    <mergeCell ref="B4:D4"/>
    <mergeCell ref="E4:I4"/>
    <mergeCell ref="J4:N4"/>
    <mergeCell ref="O4:S4"/>
    <mergeCell ref="T4:X4"/>
    <mergeCell ref="Y3:AC3"/>
    <mergeCell ref="AD3:AH3"/>
    <mergeCell ref="AI3:AM3"/>
    <mergeCell ref="AN3:AR3"/>
    <mergeCell ref="AS3:AW3"/>
    <mergeCell ref="AX3:BB3"/>
    <mergeCell ref="BC4:BG4"/>
    <mergeCell ref="BH4:BL4"/>
    <mergeCell ref="BM4:BQ4"/>
    <mergeCell ref="BR4:BV4"/>
    <mergeCell ref="BW4:CA4"/>
    <mergeCell ref="AS4:AW4"/>
    <mergeCell ref="AX4:BB4"/>
    <mergeCell ref="BH2:BL2"/>
    <mergeCell ref="BM2:BQ2"/>
    <mergeCell ref="BR2:BV2"/>
    <mergeCell ref="BW2:CA2"/>
    <mergeCell ref="A3:A5"/>
    <mergeCell ref="B3:D3"/>
    <mergeCell ref="E3:I3"/>
    <mergeCell ref="J3:N3"/>
    <mergeCell ref="O3:S3"/>
    <mergeCell ref="T3:X3"/>
    <mergeCell ref="AD2:AH2"/>
    <mergeCell ref="AI2:AM2"/>
    <mergeCell ref="AN2:AR2"/>
    <mergeCell ref="AS2:AW2"/>
    <mergeCell ref="AX2:BB2"/>
    <mergeCell ref="BC2:BG2"/>
    <mergeCell ref="A2:D2"/>
    <mergeCell ref="E2:I2"/>
    <mergeCell ref="J2:N2"/>
    <mergeCell ref="O2:S2"/>
    <mergeCell ref="T2:X2"/>
    <mergeCell ref="Y2:AC2"/>
    <mergeCell ref="BC3:BG3"/>
    <mergeCell ref="BH3:BL3"/>
  </mergeCells>
  <conditionalFormatting sqref="E51:E1048576">
    <cfRule type="duplicateValues" dxfId="131" priority="382"/>
  </conditionalFormatting>
  <conditionalFormatting sqref="B3:B5">
    <cfRule type="duplicateValues" dxfId="130" priority="66"/>
  </conditionalFormatting>
  <conditionalFormatting sqref="E48:E50 E7:F42 H39 H37 H31:H32 H28:H29 H23 H20 H16 H12">
    <cfRule type="duplicateValues" dxfId="129" priority="81"/>
  </conditionalFormatting>
  <conditionalFormatting sqref="E43:CA45">
    <cfRule type="duplicateValues" dxfId="128" priority="23"/>
  </conditionalFormatting>
  <conditionalFormatting sqref="E46:CA47">
    <cfRule type="duplicateValues" dxfId="127" priority="22"/>
  </conditionalFormatting>
  <conditionalFormatting sqref="G7:G11 G16:G42">
    <cfRule type="duplicateValues" dxfId="126" priority="21"/>
  </conditionalFormatting>
  <conditionalFormatting sqref="G12:G15">
    <cfRule type="duplicateValues" dxfId="125" priority="20"/>
  </conditionalFormatting>
  <conditionalFormatting sqref="H7">
    <cfRule type="duplicateValues" dxfId="124" priority="52"/>
  </conditionalFormatting>
  <conditionalFormatting sqref="J48">
    <cfRule type="duplicateValues" dxfId="123" priority="62"/>
  </conditionalFormatting>
  <conditionalFormatting sqref="J7:K42">
    <cfRule type="duplicateValues" dxfId="122" priority="80"/>
  </conditionalFormatting>
  <conditionalFormatting sqref="L7:L42">
    <cfRule type="duplicateValues" dxfId="121" priority="19"/>
  </conditionalFormatting>
  <conditionalFormatting sqref="M7">
    <cfRule type="duplicateValues" dxfId="120" priority="50"/>
  </conditionalFormatting>
  <conditionalFormatting sqref="M12 M16 M20 M23 M28:M29 M31:M32 M37 M39">
    <cfRule type="duplicateValues" dxfId="119" priority="51"/>
  </conditionalFormatting>
  <conditionalFormatting sqref="O48">
    <cfRule type="duplicateValues" dxfId="118" priority="61"/>
  </conditionalFormatting>
  <conditionalFormatting sqref="O7:P42">
    <cfRule type="duplicateValues" dxfId="117" priority="79"/>
  </conditionalFormatting>
  <conditionalFormatting sqref="Q7:Q42">
    <cfRule type="duplicateValues" dxfId="116" priority="18"/>
  </conditionalFormatting>
  <conditionalFormatting sqref="R7">
    <cfRule type="duplicateValues" dxfId="115" priority="48"/>
  </conditionalFormatting>
  <conditionalFormatting sqref="R12 R16 R20 R23 R28:R29 R31:R32 R37 R39">
    <cfRule type="duplicateValues" dxfId="114" priority="49"/>
  </conditionalFormatting>
  <conditionalFormatting sqref="T48">
    <cfRule type="duplicateValues" dxfId="113" priority="60"/>
  </conditionalFormatting>
  <conditionalFormatting sqref="T7:U42">
    <cfRule type="duplicateValues" dxfId="112" priority="78"/>
  </conditionalFormatting>
  <conditionalFormatting sqref="V7:V42">
    <cfRule type="duplicateValues" dxfId="111" priority="17"/>
  </conditionalFormatting>
  <conditionalFormatting sqref="W7">
    <cfRule type="duplicateValues" dxfId="110" priority="46"/>
  </conditionalFormatting>
  <conditionalFormatting sqref="W12 W16 W20 W23 W28:W29 W31:W32 W37 W39">
    <cfRule type="duplicateValues" dxfId="109" priority="47"/>
  </conditionalFormatting>
  <conditionalFormatting sqref="Y48">
    <cfRule type="duplicateValues" dxfId="108" priority="59"/>
  </conditionalFormatting>
  <conditionalFormatting sqref="Y7:Z42">
    <cfRule type="duplicateValues" dxfId="107" priority="77"/>
  </conditionalFormatting>
  <conditionalFormatting sqref="AA11">
    <cfRule type="duplicateValues" dxfId="106" priority="15"/>
  </conditionalFormatting>
  <conditionalFormatting sqref="AA12:AA42 AA7:AA10">
    <cfRule type="duplicateValues" dxfId="105" priority="16"/>
  </conditionalFormatting>
  <conditionalFormatting sqref="AB7">
    <cfRule type="duplicateValues" dxfId="104" priority="44"/>
  </conditionalFormatting>
  <conditionalFormatting sqref="AB12 AB16 AB20 AB23 AB28:AB29 AB31:AB32 AB37 AB39">
    <cfRule type="duplicateValues" dxfId="103" priority="45"/>
  </conditionalFormatting>
  <conditionalFormatting sqref="AD48">
    <cfRule type="duplicateValues" dxfId="102" priority="58"/>
  </conditionalFormatting>
  <conditionalFormatting sqref="AD7:AE42">
    <cfRule type="duplicateValues" dxfId="101" priority="76"/>
  </conditionalFormatting>
  <conditionalFormatting sqref="AF7:AF42">
    <cfRule type="duplicateValues" dxfId="100" priority="14"/>
  </conditionalFormatting>
  <conditionalFormatting sqref="AG7">
    <cfRule type="duplicateValues" dxfId="99" priority="42"/>
  </conditionalFormatting>
  <conditionalFormatting sqref="AG12 AG16 AG20 AG23 AG28:AG29 AG31:AG32 AG37 AG39">
    <cfRule type="duplicateValues" dxfId="98" priority="43"/>
  </conditionalFormatting>
  <conditionalFormatting sqref="AI48">
    <cfRule type="duplicateValues" dxfId="97" priority="57"/>
  </conditionalFormatting>
  <conditionalFormatting sqref="AI7:AJ42">
    <cfRule type="duplicateValues" dxfId="96" priority="75"/>
  </conditionalFormatting>
  <conditionalFormatting sqref="AK7:AK42">
    <cfRule type="duplicateValues" dxfId="95" priority="13"/>
  </conditionalFormatting>
  <conditionalFormatting sqref="AL7">
    <cfRule type="duplicateValues" dxfId="94" priority="40"/>
  </conditionalFormatting>
  <conditionalFormatting sqref="AL12 AL16 AL20 AL23 AL28:AL29 AL31:AL32 AL37 AL39">
    <cfRule type="duplicateValues" dxfId="93" priority="41"/>
  </conditionalFormatting>
  <conditionalFormatting sqref="AN48">
    <cfRule type="duplicateValues" dxfId="92" priority="55"/>
  </conditionalFormatting>
  <conditionalFormatting sqref="AN7:AO42">
    <cfRule type="duplicateValues" dxfId="91" priority="74"/>
  </conditionalFormatting>
  <conditionalFormatting sqref="AP7:AP42">
    <cfRule type="duplicateValues" dxfId="90" priority="12"/>
  </conditionalFormatting>
  <conditionalFormatting sqref="AQ7">
    <cfRule type="duplicateValues" dxfId="89" priority="38"/>
  </conditionalFormatting>
  <conditionalFormatting sqref="AQ12 AQ16 AQ20 AQ23 AQ28:AQ29 AQ31:AQ32 AQ37 AQ39">
    <cfRule type="duplicateValues" dxfId="88" priority="39"/>
  </conditionalFormatting>
  <conditionalFormatting sqref="AS39">
    <cfRule type="duplicateValues" dxfId="87" priority="2"/>
  </conditionalFormatting>
  <conditionalFormatting sqref="AS41">
    <cfRule type="duplicateValues" dxfId="86" priority="1"/>
  </conditionalFormatting>
  <conditionalFormatting sqref="AS48">
    <cfRule type="duplicateValues" dxfId="85" priority="53"/>
  </conditionalFormatting>
  <conditionalFormatting sqref="AT39:AT42 AS7:AT38">
    <cfRule type="duplicateValues" dxfId="84" priority="73"/>
  </conditionalFormatting>
  <conditionalFormatting sqref="AU7:AU38">
    <cfRule type="duplicateValues" dxfId="83" priority="11"/>
  </conditionalFormatting>
  <conditionalFormatting sqref="AU39:AU40">
    <cfRule type="duplicateValues" dxfId="82" priority="10"/>
  </conditionalFormatting>
  <conditionalFormatting sqref="AU41:AU42">
    <cfRule type="duplicateValues" dxfId="81" priority="9"/>
  </conditionalFormatting>
  <conditionalFormatting sqref="AV7">
    <cfRule type="duplicateValues" dxfId="80" priority="36"/>
  </conditionalFormatting>
  <conditionalFormatting sqref="AV12 AV16 AV20 AV23 AV28:AV29 AV31:AV32 AV37 AV39">
    <cfRule type="duplicateValues" dxfId="79" priority="37"/>
  </conditionalFormatting>
  <conditionalFormatting sqref="AX48">
    <cfRule type="duplicateValues" dxfId="78" priority="54"/>
  </conditionalFormatting>
  <conditionalFormatting sqref="AX7:AY42">
    <cfRule type="duplicateValues" dxfId="77" priority="72"/>
  </conditionalFormatting>
  <conditionalFormatting sqref="AZ7:AZ42">
    <cfRule type="duplicateValues" dxfId="76" priority="8"/>
  </conditionalFormatting>
  <conditionalFormatting sqref="BA7">
    <cfRule type="duplicateValues" dxfId="75" priority="34"/>
  </conditionalFormatting>
  <conditionalFormatting sqref="BA12 BA16 BA20 BA23 BA28:BA29 BA31:BA32 BA37 BA39">
    <cfRule type="duplicateValues" dxfId="74" priority="35"/>
  </conditionalFormatting>
  <conditionalFormatting sqref="BC7:BD42">
    <cfRule type="duplicateValues" dxfId="73" priority="71"/>
  </conditionalFormatting>
  <conditionalFormatting sqref="BE7:BE42">
    <cfRule type="duplicateValues" dxfId="72" priority="7"/>
  </conditionalFormatting>
  <conditionalFormatting sqref="BF7">
    <cfRule type="duplicateValues" dxfId="71" priority="32"/>
  </conditionalFormatting>
  <conditionalFormatting sqref="BF12 BF16 BF20 BF23 BF28:BF29 BF31:BF32 BF37 BF39">
    <cfRule type="duplicateValues" dxfId="70" priority="33"/>
  </conditionalFormatting>
  <conditionalFormatting sqref="BH48">
    <cfRule type="duplicateValues" dxfId="69" priority="65"/>
  </conditionalFormatting>
  <conditionalFormatting sqref="BH7:BI42">
    <cfRule type="duplicateValues" dxfId="68" priority="70"/>
  </conditionalFormatting>
  <conditionalFormatting sqref="BJ7:BJ42">
    <cfRule type="duplicateValues" dxfId="67" priority="6"/>
  </conditionalFormatting>
  <conditionalFormatting sqref="BK7">
    <cfRule type="duplicateValues" dxfId="66" priority="30"/>
  </conditionalFormatting>
  <conditionalFormatting sqref="BK12 BK16 BK20 BK23 BK28:BK29 BK31:BK32 BK37 BK39">
    <cfRule type="duplicateValues" dxfId="65" priority="31"/>
  </conditionalFormatting>
  <conditionalFormatting sqref="BM48">
    <cfRule type="duplicateValues" dxfId="64" priority="56"/>
  </conditionalFormatting>
  <conditionalFormatting sqref="BM7:BN42">
    <cfRule type="duplicateValues" dxfId="63" priority="69"/>
  </conditionalFormatting>
  <conditionalFormatting sqref="BO7:BO42">
    <cfRule type="duplicateValues" dxfId="62" priority="5"/>
  </conditionalFormatting>
  <conditionalFormatting sqref="BP7">
    <cfRule type="duplicateValues" dxfId="61" priority="28"/>
  </conditionalFormatting>
  <conditionalFormatting sqref="BP12 BP16 BP20 BP23 BP28:BP29 BP31:BP32 BP37 BP39">
    <cfRule type="duplicateValues" dxfId="60" priority="29"/>
  </conditionalFormatting>
  <conditionalFormatting sqref="BR48">
    <cfRule type="duplicateValues" dxfId="59" priority="63"/>
  </conditionalFormatting>
  <conditionalFormatting sqref="BR7:BS42">
    <cfRule type="duplicateValues" dxfId="58" priority="68"/>
  </conditionalFormatting>
  <conditionalFormatting sqref="BT7:BT42">
    <cfRule type="duplicateValues" dxfId="57" priority="4"/>
  </conditionalFormatting>
  <conditionalFormatting sqref="BU7">
    <cfRule type="duplicateValues" dxfId="56" priority="26"/>
  </conditionalFormatting>
  <conditionalFormatting sqref="BU12 BU16 BU20 BU23 BU28:BU29 BU31:BU32 BU37 BU39">
    <cfRule type="duplicateValues" dxfId="55" priority="27"/>
  </conditionalFormatting>
  <conditionalFormatting sqref="BW48">
    <cfRule type="duplicateValues" dxfId="54" priority="64"/>
  </conditionalFormatting>
  <conditionalFormatting sqref="BW7:BX42">
    <cfRule type="duplicateValues" dxfId="53" priority="67"/>
  </conditionalFormatting>
  <conditionalFormatting sqref="BY7:BY42">
    <cfRule type="duplicateValues" dxfId="52" priority="3"/>
  </conditionalFormatting>
  <conditionalFormatting sqref="BZ7">
    <cfRule type="duplicateValues" dxfId="51" priority="24"/>
  </conditionalFormatting>
  <conditionalFormatting sqref="BZ12 BZ16 BZ20 BZ23 BZ28:BZ29 BZ31:BZ32 BZ37 BZ39">
    <cfRule type="duplicateValues" dxfId="50" priority="25"/>
  </conditionalFormatting>
  <pageMargins left="0.7" right="0.7" top="0.75" bottom="0.75" header="0.3" footer="0.3"/>
  <pageSetup orientation="portrait" verticalDpi="0" r:id="rId1"/>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200-000000000000}">
          <x14:formula1>
            <xm:f>'[Papel de Trabajo Hector Alvarado Final 30062023.xlsx]CATEGORIAS'!#REF!</xm:f>
          </x14:formula1>
          <xm:sqref>BP28:BP29 H7 O23:P42 R28:R29 W28:W29 AB28:AB29 AG28:AG29 AV28:AV29 AQ28:AQ29 AT39:AT42 BA28:BA29 BH7:BI42 BK23 BU28:BU29 O22 H37 M28:M29 AL28:AL29 AS7:AT38 BM7:BN42 BK28:BK29 BK31:BK32 BR7:BS42 BP31:BP32 O7:P21 BU31:BU32 E7:F42 BF28:BF29 BZ28:BZ29 H39 J7:K42 M31:M32 T7:U42 R31:R32 Y7:Z42 W31:W32 AD7:AE42 AB31:AB32 AI7:AJ42 AG31:AG32 BZ23 AL31:AL32 AN7:AO42 AQ31:AQ32 AX7:AY42 AV31:AV32 BC7:BD42 BA31:BA32 BZ31:BZ32 BF31:BF32 H12 H16 H20 H23 H28:H29 H31:H32 M7 M37 M39 M12 M16 M20 M23 R7 R37 R39 R12 R16 R20 R23 W7 W37 W39 W12 W16 W20 W23 AB7 AB37 AB39 AB12 AB16 AB20 AB23 AG7 AG37 AG39 AG12 AG16 AG20 AG23 AL7 AL37 AL39 AL12 AL16 AL20 AL23 AQ7 AQ37 AQ39 AQ12 AQ16 AQ20 AQ23 AV7 AV37 AV39 AV12 AV16 AV20 AV23 BA7 BA37 BA39 BA12 BA16 BA20 BA23 BF7 BF37 BF39 BF12 BF16 BF20 BF23 BK7 BK37 BK39 BK12 BK16 BK20 BP7 BP37 BP39 BP12 BP16 BP20 BP23 BU7 BU37 BU39 BU12 BU16 BU20 BU23 BZ7 BZ37 BZ39 BZ12 BZ16 BZ20 BW7:BX42 AS39 AS41</xm:sqref>
        </x14:dataValidation>
        <x14:dataValidation type="list" allowBlank="1" showInputMessage="1" showErrorMessage="1" xr:uid="{00000000-0002-0000-0200-000001000000}">
          <x14:formula1>
            <xm:f>'[Papel de Trabajo Hector Alvarado Final.xlsx]CATEGORIAS'!#REF!</xm:f>
          </x14:formula1>
          <xm:sqref>G7:G42 L7:L42 Q7:Q42 V7:V42 AA7:AA42 AF7:AF42 AK7:AK42 AP7:AP42 AU7:AU42 AZ7:AZ42 BE7:BE42 BJ7:BJ42 BO7:BO42 BT7:BT42 BY7:BY42</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CH90"/>
  <sheetViews>
    <sheetView zoomScale="73" zoomScaleNormal="73" workbookViewId="0">
      <pane xSplit="4" ySplit="6" topLeftCell="BA23" activePane="bottomRight" state="frozen"/>
      <selection pane="topRight" activeCell="E1" sqref="E1"/>
      <selection pane="bottomLeft" activeCell="A6" sqref="A6"/>
      <selection pane="bottomRight" activeCell="BB23" sqref="BB23:BB27"/>
    </sheetView>
  </sheetViews>
  <sheetFormatPr baseColWidth="10" defaultRowHeight="15" x14ac:dyDescent="0.25"/>
  <cols>
    <col min="1" max="1" width="22.5703125" customWidth="1"/>
    <col min="2" max="2" width="52" customWidth="1"/>
    <col min="3" max="3" width="16.140625" customWidth="1"/>
    <col min="4" max="4" width="67.85546875" customWidth="1"/>
    <col min="5" max="5" width="14" customWidth="1"/>
    <col min="6" max="6" width="13.7109375" customWidth="1"/>
    <col min="7" max="7" width="10.5703125" customWidth="1"/>
    <col min="8" max="8" width="16.28515625" customWidth="1"/>
    <col min="9" max="9" width="144" customWidth="1"/>
    <col min="10" max="10" width="14.140625" customWidth="1"/>
    <col min="12" max="12" width="13.28515625" customWidth="1"/>
    <col min="13" max="13" width="18" customWidth="1"/>
    <col min="14" max="14" width="151" customWidth="1"/>
    <col min="15" max="18" width="16.28515625" customWidth="1"/>
    <col min="19" max="19" width="123.7109375" customWidth="1"/>
    <col min="20" max="23" width="15.28515625" customWidth="1"/>
    <col min="24" max="24" width="119.140625" customWidth="1"/>
    <col min="25" max="28" width="15.140625" customWidth="1"/>
    <col min="29" max="29" width="118.85546875" customWidth="1"/>
    <col min="30" max="33" width="16.28515625" customWidth="1"/>
    <col min="34" max="34" width="122.5703125" customWidth="1"/>
    <col min="35" max="38" width="15.28515625" customWidth="1"/>
    <col min="39" max="39" width="136.42578125" customWidth="1"/>
    <col min="40" max="43" width="14.5703125" customWidth="1"/>
    <col min="44" max="44" width="101.42578125" customWidth="1"/>
    <col min="45" max="48" width="15.140625" customWidth="1"/>
    <col min="49" max="49" width="119.140625" customWidth="1"/>
    <col min="50" max="53" width="14.42578125" customWidth="1"/>
    <col min="54" max="54" width="78" customWidth="1"/>
    <col min="55" max="58" width="14.42578125" customWidth="1"/>
    <col min="59" max="59" width="112" customWidth="1"/>
    <col min="60" max="63" width="14.42578125" customWidth="1"/>
    <col min="64" max="64" width="102.5703125" customWidth="1"/>
    <col min="65" max="68" width="15.5703125" customWidth="1"/>
    <col min="69" max="69" width="113.28515625" customWidth="1"/>
    <col min="73" max="73" width="17" customWidth="1"/>
    <col min="74" max="74" width="136.42578125" customWidth="1"/>
    <col min="75" max="75" width="15.7109375" customWidth="1"/>
    <col min="76" max="76" width="13.28515625" customWidth="1"/>
    <col min="77" max="77" width="15.140625" customWidth="1"/>
    <col min="78" max="78" width="15.5703125" customWidth="1"/>
    <col min="79" max="79" width="126" customWidth="1"/>
    <col min="80" max="83" width="31.42578125" customWidth="1"/>
    <col min="84" max="84" width="32.140625" customWidth="1"/>
  </cols>
  <sheetData>
    <row r="1" spans="1:79" ht="32.25" thickBot="1" x14ac:dyDescent="0.3">
      <c r="A1" s="490" t="s">
        <v>812</v>
      </c>
      <c r="B1" s="488"/>
      <c r="C1" s="488"/>
      <c r="D1" s="488"/>
      <c r="E1" s="488"/>
      <c r="F1" s="488"/>
      <c r="G1" s="488"/>
      <c r="H1" s="488"/>
      <c r="I1" s="488"/>
      <c r="J1" s="488"/>
      <c r="K1" s="488"/>
      <c r="L1" s="488"/>
      <c r="M1" s="488"/>
      <c r="N1" s="488"/>
      <c r="O1" s="488"/>
      <c r="P1" s="488"/>
      <c r="Q1" s="488"/>
      <c r="R1" s="488"/>
      <c r="S1" s="488"/>
      <c r="T1" s="488"/>
      <c r="U1" s="488"/>
      <c r="V1" s="488"/>
      <c r="W1" s="488"/>
      <c r="X1" s="488"/>
      <c r="Y1" s="488"/>
      <c r="Z1" s="488"/>
      <c r="AA1" s="488"/>
      <c r="AB1" s="488"/>
      <c r="AC1" s="488"/>
      <c r="AD1" s="488"/>
      <c r="AE1" s="488"/>
      <c r="AF1" s="488"/>
      <c r="AG1" s="488"/>
      <c r="AH1" s="488"/>
      <c r="AI1" s="488"/>
      <c r="AJ1" s="488"/>
      <c r="AK1" s="488"/>
      <c r="AL1" s="488"/>
      <c r="AM1" s="488"/>
      <c r="AN1" s="488"/>
      <c r="AO1" s="488"/>
      <c r="AP1" s="488"/>
      <c r="AQ1" s="488"/>
      <c r="AR1" s="488"/>
      <c r="AS1" s="488"/>
      <c r="AT1" s="488"/>
      <c r="AU1" s="488"/>
      <c r="AV1" s="488"/>
      <c r="AW1" s="488"/>
      <c r="AX1" s="488"/>
      <c r="AY1" s="488"/>
      <c r="AZ1" s="488"/>
      <c r="BA1" s="488"/>
      <c r="BB1" s="488"/>
      <c r="BC1" s="488"/>
      <c r="BD1" s="488"/>
      <c r="BE1" s="488"/>
      <c r="BF1" s="488"/>
      <c r="BG1" s="488"/>
      <c r="BH1" s="488"/>
      <c r="BI1" s="488"/>
      <c r="BJ1" s="488"/>
      <c r="BK1" s="488"/>
      <c r="BL1" s="488"/>
      <c r="BM1" s="488"/>
      <c r="BN1" s="488"/>
      <c r="BO1" s="488"/>
      <c r="BP1" s="488"/>
      <c r="BQ1" s="488"/>
      <c r="BR1" s="488"/>
      <c r="BS1" s="488"/>
      <c r="BT1" s="488"/>
      <c r="BU1" s="488"/>
      <c r="BV1" s="488"/>
      <c r="BW1" s="488"/>
      <c r="BX1" s="488"/>
      <c r="BY1" s="488"/>
      <c r="BZ1" s="488"/>
      <c r="CA1" s="488"/>
    </row>
    <row r="2" spans="1:79" ht="129.75" customHeight="1" x14ac:dyDescent="0.25">
      <c r="A2" s="440" t="s">
        <v>97</v>
      </c>
      <c r="B2" s="440"/>
      <c r="C2" s="440"/>
      <c r="D2" s="440"/>
      <c r="E2" s="438" t="s">
        <v>271</v>
      </c>
      <c r="F2" s="438"/>
      <c r="G2" s="438"/>
      <c r="H2" s="438"/>
      <c r="I2" s="439"/>
      <c r="J2" s="438" t="s">
        <v>272</v>
      </c>
      <c r="K2" s="438"/>
      <c r="L2" s="438"/>
      <c r="M2" s="438"/>
      <c r="N2" s="439"/>
      <c r="O2" s="438" t="s">
        <v>273</v>
      </c>
      <c r="P2" s="438"/>
      <c r="Q2" s="438"/>
      <c r="R2" s="438"/>
      <c r="S2" s="439"/>
      <c r="T2" s="438" t="s">
        <v>274</v>
      </c>
      <c r="U2" s="438"/>
      <c r="V2" s="438"/>
      <c r="W2" s="438"/>
      <c r="X2" s="439"/>
      <c r="Y2" s="438" t="s">
        <v>275</v>
      </c>
      <c r="Z2" s="438"/>
      <c r="AA2" s="438"/>
      <c r="AB2" s="438"/>
      <c r="AC2" s="439"/>
      <c r="AD2" s="438" t="s">
        <v>276</v>
      </c>
      <c r="AE2" s="438"/>
      <c r="AF2" s="438"/>
      <c r="AG2" s="438"/>
      <c r="AH2" s="439"/>
      <c r="AI2" s="438" t="s">
        <v>277</v>
      </c>
      <c r="AJ2" s="438"/>
      <c r="AK2" s="438"/>
      <c r="AL2" s="438"/>
      <c r="AM2" s="439"/>
      <c r="AN2" s="438" t="s">
        <v>278</v>
      </c>
      <c r="AO2" s="438"/>
      <c r="AP2" s="438"/>
      <c r="AQ2" s="438"/>
      <c r="AR2" s="439"/>
      <c r="AS2" s="438" t="s">
        <v>279</v>
      </c>
      <c r="AT2" s="438"/>
      <c r="AU2" s="438"/>
      <c r="AV2" s="438"/>
      <c r="AW2" s="439"/>
      <c r="AX2" s="438" t="s">
        <v>280</v>
      </c>
      <c r="AY2" s="438"/>
      <c r="AZ2" s="438"/>
      <c r="BA2" s="438"/>
      <c r="BB2" s="439"/>
      <c r="BC2" s="438" t="s">
        <v>281</v>
      </c>
      <c r="BD2" s="438"/>
      <c r="BE2" s="438"/>
      <c r="BF2" s="438"/>
      <c r="BG2" s="439"/>
      <c r="BH2" s="438" t="s">
        <v>282</v>
      </c>
      <c r="BI2" s="438"/>
      <c r="BJ2" s="438"/>
      <c r="BK2" s="438"/>
      <c r="BL2" s="439"/>
      <c r="BM2" s="438" t="s">
        <v>283</v>
      </c>
      <c r="BN2" s="438"/>
      <c r="BO2" s="438"/>
      <c r="BP2" s="438"/>
      <c r="BQ2" s="439"/>
      <c r="BR2" s="438" t="s">
        <v>284</v>
      </c>
      <c r="BS2" s="438"/>
      <c r="BT2" s="438"/>
      <c r="BU2" s="438"/>
      <c r="BV2" s="439"/>
      <c r="BW2" s="438" t="s">
        <v>285</v>
      </c>
      <c r="BX2" s="438"/>
      <c r="BY2" s="438"/>
      <c r="BZ2" s="438"/>
      <c r="CA2" s="439"/>
    </row>
    <row r="3" spans="1:79" ht="41.25" customHeight="1" x14ac:dyDescent="0.25">
      <c r="A3" s="440" t="s">
        <v>109</v>
      </c>
      <c r="B3" s="441" t="s">
        <v>217</v>
      </c>
      <c r="C3" s="441"/>
      <c r="D3" s="441"/>
      <c r="E3" s="442">
        <v>81940500</v>
      </c>
      <c r="F3" s="443"/>
      <c r="G3" s="443"/>
      <c r="H3" s="443"/>
      <c r="I3" s="443"/>
      <c r="J3" s="442">
        <v>11065755</v>
      </c>
      <c r="K3" s="443"/>
      <c r="L3" s="443"/>
      <c r="M3" s="443"/>
      <c r="N3" s="443"/>
      <c r="O3" s="444">
        <v>17248000</v>
      </c>
      <c r="P3" s="445"/>
      <c r="Q3" s="445"/>
      <c r="R3" s="445"/>
      <c r="S3" s="445"/>
      <c r="T3" s="444">
        <v>104713000</v>
      </c>
      <c r="U3" s="445"/>
      <c r="V3" s="445"/>
      <c r="W3" s="445"/>
      <c r="X3" s="445"/>
      <c r="Y3" s="442">
        <v>33410665</v>
      </c>
      <c r="Z3" s="443"/>
      <c r="AA3" s="443"/>
      <c r="AB3" s="443"/>
      <c r="AC3" s="443"/>
      <c r="AD3" s="442">
        <v>546714511</v>
      </c>
      <c r="AE3" s="443"/>
      <c r="AF3" s="443"/>
      <c r="AG3" s="443"/>
      <c r="AH3" s="443"/>
      <c r="AI3" s="442">
        <v>418866500</v>
      </c>
      <c r="AJ3" s="443"/>
      <c r="AK3" s="443"/>
      <c r="AL3" s="443"/>
      <c r="AM3" s="443"/>
      <c r="AN3" s="446">
        <v>180021175</v>
      </c>
      <c r="AO3" s="447"/>
      <c r="AP3" s="447"/>
      <c r="AQ3" s="447"/>
      <c r="AR3" s="447"/>
      <c r="AS3" s="446">
        <v>20802965</v>
      </c>
      <c r="AT3" s="447"/>
      <c r="AU3" s="447"/>
      <c r="AV3" s="447"/>
      <c r="AW3" s="447"/>
      <c r="AX3" s="448">
        <v>8624000</v>
      </c>
      <c r="AY3" s="443"/>
      <c r="AZ3" s="443"/>
      <c r="BA3" s="443"/>
      <c r="BB3" s="443"/>
      <c r="BC3" s="446">
        <v>10802965</v>
      </c>
      <c r="BD3" s="447"/>
      <c r="BE3" s="447"/>
      <c r="BF3" s="447"/>
      <c r="BG3" s="447"/>
      <c r="BH3" s="446">
        <v>7205173</v>
      </c>
      <c r="BI3" s="447"/>
      <c r="BJ3" s="447"/>
      <c r="BK3" s="447"/>
      <c r="BL3" s="447"/>
      <c r="BM3" s="448">
        <v>9120000</v>
      </c>
      <c r="BN3" s="443"/>
      <c r="BO3" s="443"/>
      <c r="BP3" s="443"/>
      <c r="BQ3" s="443"/>
      <c r="BR3" s="446">
        <v>11302965</v>
      </c>
      <c r="BS3" s="447"/>
      <c r="BT3" s="447"/>
      <c r="BU3" s="447"/>
      <c r="BV3" s="447"/>
      <c r="BW3" s="446">
        <v>13043002</v>
      </c>
      <c r="BX3" s="447"/>
      <c r="BY3" s="447"/>
      <c r="BZ3" s="447"/>
      <c r="CA3" s="447"/>
    </row>
    <row r="4" spans="1:79" ht="37.5" customHeight="1" x14ac:dyDescent="0.25">
      <c r="A4" s="440"/>
      <c r="B4" s="441" t="s">
        <v>286</v>
      </c>
      <c r="C4" s="441"/>
      <c r="D4" s="441"/>
      <c r="E4" s="442">
        <v>13000</v>
      </c>
      <c r="F4" s="443"/>
      <c r="G4" s="443"/>
      <c r="H4" s="443"/>
      <c r="I4" s="443"/>
      <c r="J4" s="442">
        <v>417769</v>
      </c>
      <c r="K4" s="443"/>
      <c r="L4" s="443"/>
      <c r="M4" s="443"/>
      <c r="N4" s="443"/>
      <c r="O4" s="449">
        <v>0</v>
      </c>
      <c r="P4" s="443"/>
      <c r="Q4" s="443"/>
      <c r="R4" s="443"/>
      <c r="S4" s="443"/>
      <c r="T4" s="444">
        <v>463742</v>
      </c>
      <c r="U4" s="445"/>
      <c r="V4" s="445"/>
      <c r="W4" s="445"/>
      <c r="X4" s="445"/>
      <c r="Y4" s="442">
        <v>825385</v>
      </c>
      <c r="Z4" s="443"/>
      <c r="AA4" s="443"/>
      <c r="AB4" s="443"/>
      <c r="AC4" s="443"/>
      <c r="AD4" s="449"/>
      <c r="AE4" s="443"/>
      <c r="AF4" s="443"/>
      <c r="AG4" s="443"/>
      <c r="AH4" s="443"/>
      <c r="AI4" s="449"/>
      <c r="AJ4" s="443"/>
      <c r="AK4" s="443"/>
      <c r="AL4" s="443"/>
      <c r="AM4" s="443"/>
      <c r="AN4" s="447"/>
      <c r="AO4" s="447"/>
      <c r="AP4" s="447"/>
      <c r="AQ4" s="447"/>
      <c r="AR4" s="447"/>
      <c r="AS4" s="446">
        <v>611968</v>
      </c>
      <c r="AT4" s="447"/>
      <c r="AU4" s="447"/>
      <c r="AV4" s="447"/>
      <c r="AW4" s="447"/>
      <c r="AX4" s="443"/>
      <c r="AY4" s="443"/>
      <c r="AZ4" s="443"/>
      <c r="BA4" s="443"/>
      <c r="BB4" s="443"/>
      <c r="BC4" s="447"/>
      <c r="BD4" s="447"/>
      <c r="BE4" s="447"/>
      <c r="BF4" s="447"/>
      <c r="BG4" s="447"/>
      <c r="BH4" s="447"/>
      <c r="BI4" s="447"/>
      <c r="BJ4" s="447"/>
      <c r="BK4" s="447"/>
      <c r="BL4" s="447"/>
      <c r="BM4" s="448">
        <v>616000</v>
      </c>
      <c r="BN4" s="443"/>
      <c r="BO4" s="443"/>
      <c r="BP4" s="443"/>
      <c r="BQ4" s="443"/>
      <c r="BR4" s="447"/>
      <c r="BS4" s="447"/>
      <c r="BT4" s="447"/>
      <c r="BU4" s="447"/>
      <c r="BV4" s="447"/>
      <c r="BW4" s="447"/>
      <c r="BX4" s="447"/>
      <c r="BY4" s="447"/>
      <c r="BZ4" s="447"/>
      <c r="CA4" s="447"/>
    </row>
    <row r="5" spans="1:79" ht="27" customHeight="1" x14ac:dyDescent="0.25">
      <c r="A5" s="440"/>
      <c r="B5" s="441" t="s">
        <v>111</v>
      </c>
      <c r="C5" s="441"/>
      <c r="D5" s="441"/>
      <c r="E5" s="449">
        <v>0</v>
      </c>
      <c r="F5" s="443"/>
      <c r="G5" s="443"/>
      <c r="H5" s="443"/>
      <c r="I5" s="443"/>
      <c r="J5" s="449"/>
      <c r="K5" s="443"/>
      <c r="L5" s="443"/>
      <c r="M5" s="443"/>
      <c r="N5" s="443"/>
      <c r="O5" s="449">
        <v>0</v>
      </c>
      <c r="P5" s="443"/>
      <c r="Q5" s="443"/>
      <c r="R5" s="443"/>
      <c r="S5" s="443"/>
      <c r="T5" s="449">
        <v>0</v>
      </c>
      <c r="U5" s="443"/>
      <c r="V5" s="443"/>
      <c r="W5" s="443"/>
      <c r="X5" s="443"/>
      <c r="Y5" s="449">
        <v>0</v>
      </c>
      <c r="Z5" s="443"/>
      <c r="AA5" s="443"/>
      <c r="AB5" s="443"/>
      <c r="AC5" s="443"/>
      <c r="AD5" s="442">
        <f>3481335+6040483</f>
        <v>9521818</v>
      </c>
      <c r="AE5" s="443"/>
      <c r="AF5" s="443"/>
      <c r="AG5" s="443"/>
      <c r="AH5" s="443"/>
      <c r="AI5" s="442">
        <v>96445</v>
      </c>
      <c r="AJ5" s="443"/>
      <c r="AK5" s="443"/>
      <c r="AL5" s="443"/>
      <c r="AM5" s="443"/>
      <c r="AN5" s="446">
        <v>12017962</v>
      </c>
      <c r="AO5" s="447"/>
      <c r="AP5" s="447"/>
      <c r="AQ5" s="447"/>
      <c r="AR5" s="447"/>
      <c r="AS5" s="446">
        <v>21414933</v>
      </c>
      <c r="AT5" s="447"/>
      <c r="AU5" s="447"/>
      <c r="AV5" s="447"/>
      <c r="AW5" s="447"/>
      <c r="AX5" s="443">
        <v>0</v>
      </c>
      <c r="AY5" s="443"/>
      <c r="AZ5" s="443"/>
      <c r="BA5" s="443"/>
      <c r="BB5" s="443"/>
      <c r="BC5" s="446">
        <v>0</v>
      </c>
      <c r="BD5" s="447"/>
      <c r="BE5" s="447"/>
      <c r="BF5" s="447"/>
      <c r="BG5" s="447"/>
      <c r="BH5" s="447">
        <v>0</v>
      </c>
      <c r="BI5" s="447"/>
      <c r="BJ5" s="447"/>
      <c r="BK5" s="447"/>
      <c r="BL5" s="447"/>
      <c r="BM5" s="443">
        <v>0</v>
      </c>
      <c r="BN5" s="443"/>
      <c r="BO5" s="443"/>
      <c r="BP5" s="443"/>
      <c r="BQ5" s="443"/>
      <c r="BR5" s="447"/>
      <c r="BS5" s="447"/>
      <c r="BT5" s="447"/>
      <c r="BU5" s="447"/>
      <c r="BV5" s="447"/>
      <c r="BW5" s="446">
        <v>4135130</v>
      </c>
      <c r="BX5" s="447"/>
      <c r="BY5" s="447"/>
      <c r="BZ5" s="447"/>
      <c r="CA5" s="447"/>
    </row>
    <row r="6" spans="1:79" ht="66" customHeight="1" thickBot="1" x14ac:dyDescent="0.3">
      <c r="B6" s="20" t="s">
        <v>66</v>
      </c>
      <c r="C6" s="20" t="s">
        <v>67</v>
      </c>
      <c r="D6" s="27"/>
      <c r="E6" s="83" t="s">
        <v>63</v>
      </c>
      <c r="F6" s="83" t="s">
        <v>64</v>
      </c>
      <c r="G6" s="83" t="s">
        <v>219</v>
      </c>
      <c r="H6" s="83" t="s">
        <v>62</v>
      </c>
      <c r="I6" s="83" t="s">
        <v>58</v>
      </c>
      <c r="J6" s="83" t="s">
        <v>63</v>
      </c>
      <c r="K6" s="83" t="s">
        <v>64</v>
      </c>
      <c r="L6" s="83" t="s">
        <v>219</v>
      </c>
      <c r="M6" s="83" t="s">
        <v>62</v>
      </c>
      <c r="N6" s="83" t="s">
        <v>58</v>
      </c>
      <c r="O6" s="83" t="s">
        <v>63</v>
      </c>
      <c r="P6" s="83" t="s">
        <v>64</v>
      </c>
      <c r="Q6" s="83" t="s">
        <v>219</v>
      </c>
      <c r="R6" s="83" t="s">
        <v>62</v>
      </c>
      <c r="S6" s="83" t="s">
        <v>58</v>
      </c>
      <c r="T6" s="83" t="s">
        <v>63</v>
      </c>
      <c r="U6" s="83" t="s">
        <v>64</v>
      </c>
      <c r="V6" s="83" t="s">
        <v>219</v>
      </c>
      <c r="W6" s="83" t="s">
        <v>62</v>
      </c>
      <c r="X6" s="83" t="s">
        <v>58</v>
      </c>
      <c r="Y6" s="83" t="s">
        <v>63</v>
      </c>
      <c r="Z6" s="83" t="s">
        <v>64</v>
      </c>
      <c r="AA6" s="83" t="s">
        <v>219</v>
      </c>
      <c r="AB6" s="83" t="s">
        <v>62</v>
      </c>
      <c r="AC6" s="83" t="s">
        <v>58</v>
      </c>
      <c r="AD6" s="83" t="s">
        <v>63</v>
      </c>
      <c r="AE6" s="83" t="s">
        <v>64</v>
      </c>
      <c r="AF6" s="83" t="s">
        <v>219</v>
      </c>
      <c r="AG6" s="83" t="s">
        <v>62</v>
      </c>
      <c r="AH6" s="83" t="s">
        <v>58</v>
      </c>
      <c r="AI6" s="83" t="s">
        <v>63</v>
      </c>
      <c r="AJ6" s="83" t="s">
        <v>64</v>
      </c>
      <c r="AK6" s="83" t="s">
        <v>219</v>
      </c>
      <c r="AL6" s="83" t="s">
        <v>62</v>
      </c>
      <c r="AM6" s="83" t="s">
        <v>58</v>
      </c>
      <c r="AN6" s="83" t="s">
        <v>63</v>
      </c>
      <c r="AO6" s="83" t="s">
        <v>64</v>
      </c>
      <c r="AP6" s="83" t="s">
        <v>219</v>
      </c>
      <c r="AQ6" s="83" t="s">
        <v>62</v>
      </c>
      <c r="AR6" s="83" t="s">
        <v>58</v>
      </c>
      <c r="AS6" s="83" t="s">
        <v>63</v>
      </c>
      <c r="AT6" s="83" t="s">
        <v>64</v>
      </c>
      <c r="AU6" s="83" t="s">
        <v>219</v>
      </c>
      <c r="AV6" s="83" t="s">
        <v>62</v>
      </c>
      <c r="AW6" s="83" t="s">
        <v>58</v>
      </c>
      <c r="AX6" s="83" t="s">
        <v>63</v>
      </c>
      <c r="AY6" s="83" t="s">
        <v>64</v>
      </c>
      <c r="AZ6" s="83" t="s">
        <v>219</v>
      </c>
      <c r="BA6" s="83" t="s">
        <v>62</v>
      </c>
      <c r="BB6" s="83" t="s">
        <v>58</v>
      </c>
      <c r="BC6" s="83" t="s">
        <v>63</v>
      </c>
      <c r="BD6" s="83" t="s">
        <v>64</v>
      </c>
      <c r="BE6" s="83" t="s">
        <v>219</v>
      </c>
      <c r="BF6" s="83" t="s">
        <v>62</v>
      </c>
      <c r="BG6" s="83" t="s">
        <v>58</v>
      </c>
      <c r="BH6" s="83" t="s">
        <v>63</v>
      </c>
      <c r="BI6" s="83" t="s">
        <v>64</v>
      </c>
      <c r="BJ6" s="83" t="s">
        <v>219</v>
      </c>
      <c r="BK6" s="83" t="s">
        <v>62</v>
      </c>
      <c r="BL6" s="83" t="s">
        <v>58</v>
      </c>
      <c r="BM6" s="83" t="s">
        <v>63</v>
      </c>
      <c r="BN6" s="83" t="s">
        <v>64</v>
      </c>
      <c r="BO6" s="83" t="s">
        <v>219</v>
      </c>
      <c r="BP6" s="83" t="s">
        <v>62</v>
      </c>
      <c r="BQ6" s="83" t="s">
        <v>58</v>
      </c>
      <c r="BR6" s="83" t="s">
        <v>63</v>
      </c>
      <c r="BS6" s="83" t="s">
        <v>64</v>
      </c>
      <c r="BT6" s="83" t="s">
        <v>219</v>
      </c>
      <c r="BU6" s="83" t="s">
        <v>62</v>
      </c>
      <c r="BV6" s="83" t="s">
        <v>58</v>
      </c>
      <c r="BW6" s="83" t="s">
        <v>63</v>
      </c>
      <c r="BX6" s="83" t="s">
        <v>64</v>
      </c>
      <c r="BY6" s="83" t="s">
        <v>219</v>
      </c>
      <c r="BZ6" s="83" t="s">
        <v>62</v>
      </c>
      <c r="CA6" s="83" t="s">
        <v>58</v>
      </c>
    </row>
    <row r="7" spans="1:79" ht="15.75" customHeight="1" x14ac:dyDescent="0.25">
      <c r="A7" s="451" t="s">
        <v>106</v>
      </c>
      <c r="B7" s="453" t="s">
        <v>220</v>
      </c>
      <c r="C7" s="454"/>
      <c r="D7" s="29" t="s">
        <v>105</v>
      </c>
      <c r="E7" s="61"/>
      <c r="F7" s="62" t="s">
        <v>102</v>
      </c>
      <c r="G7" s="62" t="s">
        <v>102</v>
      </c>
      <c r="H7" s="62" t="s">
        <v>102</v>
      </c>
      <c r="I7" s="213" t="s">
        <v>287</v>
      </c>
      <c r="J7" s="61"/>
      <c r="K7" s="62" t="s">
        <v>102</v>
      </c>
      <c r="L7" s="62" t="s">
        <v>103</v>
      </c>
      <c r="M7" s="62" t="s">
        <v>102</v>
      </c>
      <c r="N7" s="213" t="s">
        <v>288</v>
      </c>
      <c r="O7" s="61"/>
      <c r="P7" s="62" t="s">
        <v>102</v>
      </c>
      <c r="Q7" s="62" t="s">
        <v>102</v>
      </c>
      <c r="R7" s="62" t="s">
        <v>102</v>
      </c>
      <c r="S7" s="225"/>
      <c r="T7" s="61"/>
      <c r="U7" s="62" t="s">
        <v>102</v>
      </c>
      <c r="V7" s="62" t="s">
        <v>103</v>
      </c>
      <c r="W7" s="62" t="s">
        <v>102</v>
      </c>
      <c r="X7" s="225"/>
      <c r="Y7" s="61"/>
      <c r="Z7" s="62" t="s">
        <v>102</v>
      </c>
      <c r="AA7" s="62" t="s">
        <v>103</v>
      </c>
      <c r="AB7" s="62" t="s">
        <v>102</v>
      </c>
      <c r="AC7" s="225"/>
      <c r="AD7" s="61"/>
      <c r="AE7" s="62" t="s">
        <v>102</v>
      </c>
      <c r="AF7" s="62" t="s">
        <v>103</v>
      </c>
      <c r="AG7" s="62" t="s">
        <v>102</v>
      </c>
      <c r="AH7" s="213" t="s">
        <v>289</v>
      </c>
      <c r="AI7" s="61"/>
      <c r="AJ7" s="61" t="s">
        <v>102</v>
      </c>
      <c r="AK7" s="62" t="s">
        <v>102</v>
      </c>
      <c r="AL7" s="62" t="s">
        <v>102</v>
      </c>
      <c r="AM7" s="450" t="s">
        <v>290</v>
      </c>
      <c r="AN7" s="61"/>
      <c r="AO7" s="62" t="s">
        <v>102</v>
      </c>
      <c r="AP7" s="62" t="s">
        <v>102</v>
      </c>
      <c r="AQ7" s="62" t="s">
        <v>102</v>
      </c>
      <c r="AR7" s="213" t="s">
        <v>291</v>
      </c>
      <c r="AS7" s="61"/>
      <c r="AT7" s="62" t="s">
        <v>102</v>
      </c>
      <c r="AU7" s="62" t="s">
        <v>103</v>
      </c>
      <c r="AV7" s="62" t="s">
        <v>102</v>
      </c>
      <c r="AW7" s="213" t="s">
        <v>292</v>
      </c>
      <c r="AX7" s="61"/>
      <c r="AY7" s="62" t="s">
        <v>65</v>
      </c>
      <c r="AZ7" s="62" t="s">
        <v>103</v>
      </c>
      <c r="BA7" s="62" t="s">
        <v>65</v>
      </c>
      <c r="BB7" s="213" t="s">
        <v>293</v>
      </c>
      <c r="BC7" s="61"/>
      <c r="BD7" s="62" t="s">
        <v>102</v>
      </c>
      <c r="BE7" s="62" t="s">
        <v>102</v>
      </c>
      <c r="BF7" s="62" t="s">
        <v>102</v>
      </c>
      <c r="BG7" s="213" t="s">
        <v>294</v>
      </c>
      <c r="BH7" s="61"/>
      <c r="BI7" s="62" t="s">
        <v>102</v>
      </c>
      <c r="BJ7" s="62" t="s">
        <v>102</v>
      </c>
      <c r="BK7" s="62" t="s">
        <v>102</v>
      </c>
      <c r="BL7" s="213" t="s">
        <v>295</v>
      </c>
      <c r="BM7" s="61"/>
      <c r="BN7" s="62" t="s">
        <v>103</v>
      </c>
      <c r="BO7" s="62" t="s">
        <v>103</v>
      </c>
      <c r="BP7" s="62" t="s">
        <v>103</v>
      </c>
      <c r="BQ7" s="139" t="s">
        <v>296</v>
      </c>
      <c r="BR7" s="61"/>
      <c r="BS7" s="62" t="s">
        <v>102</v>
      </c>
      <c r="BT7" s="62" t="s">
        <v>103</v>
      </c>
      <c r="BU7" s="62" t="s">
        <v>102</v>
      </c>
      <c r="BV7" s="213" t="s">
        <v>297</v>
      </c>
      <c r="BW7" s="61"/>
      <c r="BX7" s="62" t="s">
        <v>102</v>
      </c>
      <c r="BY7" s="62" t="s">
        <v>102</v>
      </c>
      <c r="BZ7" s="62" t="s">
        <v>102</v>
      </c>
      <c r="CA7" s="225" t="s">
        <v>298</v>
      </c>
    </row>
    <row r="8" spans="1:79" s="16" customFormat="1" ht="36" customHeight="1" x14ac:dyDescent="0.25">
      <c r="A8" s="452"/>
      <c r="B8" s="453"/>
      <c r="C8" s="454"/>
      <c r="D8" s="29" t="s">
        <v>221</v>
      </c>
      <c r="E8" s="61"/>
      <c r="F8" s="62" t="s">
        <v>102</v>
      </c>
      <c r="G8" s="62" t="s">
        <v>102</v>
      </c>
      <c r="H8" s="62" t="s">
        <v>102</v>
      </c>
      <c r="I8" s="213"/>
      <c r="J8" s="61"/>
      <c r="K8" s="62" t="s">
        <v>102</v>
      </c>
      <c r="L8" s="62" t="s">
        <v>102</v>
      </c>
      <c r="M8" s="62" t="s">
        <v>102</v>
      </c>
      <c r="N8" s="213"/>
      <c r="O8" s="61"/>
      <c r="P8" s="62" t="s">
        <v>102</v>
      </c>
      <c r="Q8" s="62" t="s">
        <v>102</v>
      </c>
      <c r="R8" s="62" t="s">
        <v>102</v>
      </c>
      <c r="S8" s="225"/>
      <c r="T8" s="61"/>
      <c r="U8" s="62" t="s">
        <v>102</v>
      </c>
      <c r="V8" s="62" t="s">
        <v>102</v>
      </c>
      <c r="W8" s="62" t="s">
        <v>102</v>
      </c>
      <c r="X8" s="225"/>
      <c r="Y8" s="61"/>
      <c r="Z8" s="62" t="s">
        <v>102</v>
      </c>
      <c r="AA8" s="62" t="s">
        <v>102</v>
      </c>
      <c r="AB8" s="62" t="s">
        <v>102</v>
      </c>
      <c r="AC8" s="225"/>
      <c r="AD8" s="61"/>
      <c r="AE8" s="62" t="s">
        <v>102</v>
      </c>
      <c r="AF8" s="62" t="s">
        <v>102</v>
      </c>
      <c r="AG8" s="62" t="s">
        <v>102</v>
      </c>
      <c r="AH8" s="213"/>
      <c r="AI8" s="61"/>
      <c r="AJ8" s="61" t="s">
        <v>102</v>
      </c>
      <c r="AK8" s="62" t="s">
        <v>102</v>
      </c>
      <c r="AL8" s="62" t="s">
        <v>102</v>
      </c>
      <c r="AM8" s="213"/>
      <c r="AN8" s="61"/>
      <c r="AO8" s="62" t="s">
        <v>102</v>
      </c>
      <c r="AP8" s="62" t="s">
        <v>102</v>
      </c>
      <c r="AQ8" s="62" t="s">
        <v>102</v>
      </c>
      <c r="AR8" s="213"/>
      <c r="AS8" s="61"/>
      <c r="AT8" s="62" t="s">
        <v>102</v>
      </c>
      <c r="AU8" s="62" t="s">
        <v>102</v>
      </c>
      <c r="AV8" s="62" t="s">
        <v>102</v>
      </c>
      <c r="AW8" s="213"/>
      <c r="AX8" s="61"/>
      <c r="AY8" s="62" t="s">
        <v>65</v>
      </c>
      <c r="AZ8" s="62" t="s">
        <v>102</v>
      </c>
      <c r="BA8" s="62" t="s">
        <v>65</v>
      </c>
      <c r="BB8" s="213"/>
      <c r="BC8" s="61"/>
      <c r="BD8" s="62" t="s">
        <v>102</v>
      </c>
      <c r="BE8" s="62" t="s">
        <v>102</v>
      </c>
      <c r="BF8" s="62" t="s">
        <v>102</v>
      </c>
      <c r="BG8" s="213"/>
      <c r="BH8" s="61"/>
      <c r="BI8" s="62" t="s">
        <v>102</v>
      </c>
      <c r="BJ8" s="62" t="s">
        <v>102</v>
      </c>
      <c r="BK8" s="62" t="s">
        <v>102</v>
      </c>
      <c r="BL8" s="213"/>
      <c r="BM8" s="61"/>
      <c r="BN8" s="62" t="s">
        <v>103</v>
      </c>
      <c r="BO8" s="62" t="s">
        <v>102</v>
      </c>
      <c r="BP8" s="62" t="s">
        <v>103</v>
      </c>
      <c r="BQ8" s="140"/>
      <c r="BR8" s="61"/>
      <c r="BS8" s="62" t="s">
        <v>102</v>
      </c>
      <c r="BT8" s="62" t="s">
        <v>102</v>
      </c>
      <c r="BU8" s="62" t="s">
        <v>102</v>
      </c>
      <c r="BV8" s="213"/>
      <c r="BW8" s="61"/>
      <c r="BX8" s="62" t="s">
        <v>102</v>
      </c>
      <c r="BY8" s="62" t="s">
        <v>102</v>
      </c>
      <c r="BZ8" s="62" t="s">
        <v>102</v>
      </c>
      <c r="CA8" s="225"/>
    </row>
    <row r="9" spans="1:79" ht="33" customHeight="1" x14ac:dyDescent="0.25">
      <c r="A9" s="452"/>
      <c r="B9" s="453"/>
      <c r="C9" s="454"/>
      <c r="D9" s="29" t="s">
        <v>222</v>
      </c>
      <c r="E9" s="61"/>
      <c r="F9" s="62" t="s">
        <v>102</v>
      </c>
      <c r="G9" s="62" t="s">
        <v>102</v>
      </c>
      <c r="H9" s="62" t="s">
        <v>102</v>
      </c>
      <c r="I9" s="213"/>
      <c r="J9" s="61"/>
      <c r="K9" s="62" t="s">
        <v>102</v>
      </c>
      <c r="L9" s="62" t="s">
        <v>102</v>
      </c>
      <c r="M9" s="62" t="s">
        <v>102</v>
      </c>
      <c r="N9" s="213"/>
      <c r="O9" s="61"/>
      <c r="P9" s="62" t="s">
        <v>102</v>
      </c>
      <c r="Q9" s="62" t="s">
        <v>102</v>
      </c>
      <c r="R9" s="62" t="s">
        <v>102</v>
      </c>
      <c r="S9" s="225"/>
      <c r="T9" s="61"/>
      <c r="U9" s="62" t="s">
        <v>102</v>
      </c>
      <c r="V9" s="62" t="s">
        <v>103</v>
      </c>
      <c r="W9" s="62" t="s">
        <v>102</v>
      </c>
      <c r="X9" s="225"/>
      <c r="Y9" s="61"/>
      <c r="Z9" s="62" t="s">
        <v>102</v>
      </c>
      <c r="AA9" s="62" t="s">
        <v>103</v>
      </c>
      <c r="AB9" s="62" t="s">
        <v>102</v>
      </c>
      <c r="AC9" s="225"/>
      <c r="AD9" s="61"/>
      <c r="AE9" s="62" t="s">
        <v>102</v>
      </c>
      <c r="AF9" s="62" t="s">
        <v>102</v>
      </c>
      <c r="AG9" s="62" t="s">
        <v>102</v>
      </c>
      <c r="AH9" s="213"/>
      <c r="AI9" s="61"/>
      <c r="AJ9" s="61" t="s">
        <v>102</v>
      </c>
      <c r="AK9" s="62" t="s">
        <v>102</v>
      </c>
      <c r="AL9" s="62" t="s">
        <v>102</v>
      </c>
      <c r="AM9" s="213"/>
      <c r="AN9" s="61"/>
      <c r="AO9" s="62" t="s">
        <v>102</v>
      </c>
      <c r="AP9" s="62" t="s">
        <v>102</v>
      </c>
      <c r="AQ9" s="62" t="s">
        <v>102</v>
      </c>
      <c r="AR9" s="213"/>
      <c r="AS9" s="61"/>
      <c r="AT9" s="62" t="s">
        <v>102</v>
      </c>
      <c r="AU9" s="62" t="s">
        <v>102</v>
      </c>
      <c r="AV9" s="62" t="s">
        <v>102</v>
      </c>
      <c r="AW9" s="213"/>
      <c r="AX9" s="61"/>
      <c r="AY9" s="62" t="s">
        <v>65</v>
      </c>
      <c r="AZ9" s="62" t="s">
        <v>103</v>
      </c>
      <c r="BA9" s="62" t="s">
        <v>65</v>
      </c>
      <c r="BB9" s="213"/>
      <c r="BC9" s="61"/>
      <c r="BD9" s="62" t="s">
        <v>102</v>
      </c>
      <c r="BE9" s="62" t="s">
        <v>102</v>
      </c>
      <c r="BF9" s="62" t="s">
        <v>102</v>
      </c>
      <c r="BG9" s="213"/>
      <c r="BH9" s="61"/>
      <c r="BI9" s="62" t="s">
        <v>102</v>
      </c>
      <c r="BJ9" s="62" t="s">
        <v>102</v>
      </c>
      <c r="BK9" s="62" t="s">
        <v>102</v>
      </c>
      <c r="BL9" s="213"/>
      <c r="BM9" s="61"/>
      <c r="BN9" s="62" t="s">
        <v>103</v>
      </c>
      <c r="BO9" s="62" t="s">
        <v>103</v>
      </c>
      <c r="BP9" s="62" t="s">
        <v>103</v>
      </c>
      <c r="BQ9" s="140"/>
      <c r="BR9" s="61"/>
      <c r="BS9" s="62" t="s">
        <v>102</v>
      </c>
      <c r="BT9" s="62" t="s">
        <v>102</v>
      </c>
      <c r="BU9" s="62" t="s">
        <v>102</v>
      </c>
      <c r="BV9" s="213"/>
      <c r="BW9" s="61"/>
      <c r="BX9" s="62" t="s">
        <v>102</v>
      </c>
      <c r="BY9" s="62" t="s">
        <v>102</v>
      </c>
      <c r="BZ9" s="62" t="s">
        <v>102</v>
      </c>
      <c r="CA9" s="225"/>
    </row>
    <row r="10" spans="1:79" ht="18.75" customHeight="1" x14ac:dyDescent="0.25">
      <c r="A10" s="452"/>
      <c r="B10" s="453"/>
      <c r="C10" s="454"/>
      <c r="D10" s="29" t="s">
        <v>223</v>
      </c>
      <c r="E10" s="61"/>
      <c r="F10" s="62" t="s">
        <v>65</v>
      </c>
      <c r="G10" s="62" t="s">
        <v>65</v>
      </c>
      <c r="H10" s="62" t="s">
        <v>65</v>
      </c>
      <c r="I10" s="213"/>
      <c r="J10" s="61"/>
      <c r="K10" s="62" t="s">
        <v>65</v>
      </c>
      <c r="L10" s="62" t="s">
        <v>65</v>
      </c>
      <c r="M10" s="62" t="s">
        <v>65</v>
      </c>
      <c r="N10" s="213"/>
      <c r="O10" s="61"/>
      <c r="P10" s="62" t="s">
        <v>65</v>
      </c>
      <c r="Q10" s="62" t="s">
        <v>65</v>
      </c>
      <c r="R10" s="62" t="s">
        <v>65</v>
      </c>
      <c r="S10" s="225"/>
      <c r="T10" s="61"/>
      <c r="U10" s="62" t="s">
        <v>65</v>
      </c>
      <c r="V10" s="62" t="s">
        <v>103</v>
      </c>
      <c r="W10" s="62" t="s">
        <v>65</v>
      </c>
      <c r="X10" s="225"/>
      <c r="Y10" s="61"/>
      <c r="Z10" s="62" t="s">
        <v>65</v>
      </c>
      <c r="AA10" s="62" t="s">
        <v>65</v>
      </c>
      <c r="AB10" s="62" t="s">
        <v>65</v>
      </c>
      <c r="AC10" s="225"/>
      <c r="AD10" s="61"/>
      <c r="AE10" s="62" t="s">
        <v>65</v>
      </c>
      <c r="AF10" s="62" t="s">
        <v>65</v>
      </c>
      <c r="AG10" s="62" t="s">
        <v>65</v>
      </c>
      <c r="AH10" s="213"/>
      <c r="AI10" s="61"/>
      <c r="AJ10" s="61" t="s">
        <v>65</v>
      </c>
      <c r="AK10" s="62" t="s">
        <v>65</v>
      </c>
      <c r="AL10" s="62" t="s">
        <v>65</v>
      </c>
      <c r="AM10" s="213"/>
      <c r="AN10" s="61"/>
      <c r="AO10" s="62" t="s">
        <v>65</v>
      </c>
      <c r="AP10" s="62" t="s">
        <v>65</v>
      </c>
      <c r="AQ10" s="62" t="s">
        <v>65</v>
      </c>
      <c r="AR10" s="213"/>
      <c r="AS10" s="61"/>
      <c r="AT10" s="62" t="s">
        <v>65</v>
      </c>
      <c r="AU10" s="62" t="s">
        <v>65</v>
      </c>
      <c r="AV10" s="62" t="s">
        <v>65</v>
      </c>
      <c r="AW10" s="213"/>
      <c r="AX10" s="61"/>
      <c r="AY10" s="62" t="s">
        <v>65</v>
      </c>
      <c r="AZ10" s="62" t="s">
        <v>65</v>
      </c>
      <c r="BA10" s="62" t="s">
        <v>65</v>
      </c>
      <c r="BB10" s="213"/>
      <c r="BC10" s="61"/>
      <c r="BD10" s="62" t="s">
        <v>102</v>
      </c>
      <c r="BE10" s="62" t="s">
        <v>102</v>
      </c>
      <c r="BF10" s="62" t="s">
        <v>102</v>
      </c>
      <c r="BG10" s="213"/>
      <c r="BH10" s="61"/>
      <c r="BI10" s="62" t="s">
        <v>65</v>
      </c>
      <c r="BJ10" s="62" t="s">
        <v>65</v>
      </c>
      <c r="BK10" s="62" t="s">
        <v>65</v>
      </c>
      <c r="BL10" s="213"/>
      <c r="BM10" s="61"/>
      <c r="BN10" s="62" t="s">
        <v>103</v>
      </c>
      <c r="BO10" s="62" t="s">
        <v>65</v>
      </c>
      <c r="BP10" s="62" t="s">
        <v>103</v>
      </c>
      <c r="BQ10" s="140"/>
      <c r="BR10" s="61"/>
      <c r="BS10" s="62" t="s">
        <v>65</v>
      </c>
      <c r="BT10" s="62" t="s">
        <v>65</v>
      </c>
      <c r="BU10" s="62" t="s">
        <v>65</v>
      </c>
      <c r="BV10" s="213"/>
      <c r="BW10" s="61"/>
      <c r="BX10" s="62" t="s">
        <v>65</v>
      </c>
      <c r="BY10" s="62" t="s">
        <v>65</v>
      </c>
      <c r="BZ10" s="62" t="s">
        <v>65</v>
      </c>
      <c r="CA10" s="225"/>
    </row>
    <row r="11" spans="1:79" ht="29.25" customHeight="1" x14ac:dyDescent="0.25">
      <c r="A11" s="452"/>
      <c r="B11" s="453"/>
      <c r="C11" s="454"/>
      <c r="D11" s="29" t="s">
        <v>224</v>
      </c>
      <c r="E11" s="61"/>
      <c r="F11" s="62" t="s">
        <v>102</v>
      </c>
      <c r="G11" s="62" t="s">
        <v>102</v>
      </c>
      <c r="H11" s="62" t="s">
        <v>102</v>
      </c>
      <c r="I11" s="213"/>
      <c r="J11" s="61"/>
      <c r="K11" s="62" t="s">
        <v>102</v>
      </c>
      <c r="L11" s="62" t="s">
        <v>102</v>
      </c>
      <c r="M11" s="62" t="s">
        <v>102</v>
      </c>
      <c r="N11" s="213"/>
      <c r="O11" s="61"/>
      <c r="P11" s="62" t="s">
        <v>102</v>
      </c>
      <c r="Q11" s="62" t="s">
        <v>102</v>
      </c>
      <c r="R11" s="62" t="s">
        <v>102</v>
      </c>
      <c r="S11" s="225"/>
      <c r="T11" s="61"/>
      <c r="U11" s="62" t="s">
        <v>102</v>
      </c>
      <c r="V11" s="62" t="s">
        <v>103</v>
      </c>
      <c r="W11" s="62" t="s">
        <v>102</v>
      </c>
      <c r="X11" s="225"/>
      <c r="Y11" s="61"/>
      <c r="Z11" s="62" t="s">
        <v>102</v>
      </c>
      <c r="AA11" s="62" t="s">
        <v>103</v>
      </c>
      <c r="AB11" s="62" t="s">
        <v>102</v>
      </c>
      <c r="AC11" s="225"/>
      <c r="AD11" s="61"/>
      <c r="AE11" s="62" t="s">
        <v>102</v>
      </c>
      <c r="AF11" s="62" t="s">
        <v>102</v>
      </c>
      <c r="AG11" s="62" t="s">
        <v>102</v>
      </c>
      <c r="AH11" s="213"/>
      <c r="AI11" s="61"/>
      <c r="AJ11" s="61" t="s">
        <v>102</v>
      </c>
      <c r="AK11" s="62" t="s">
        <v>102</v>
      </c>
      <c r="AL11" s="62" t="s">
        <v>102</v>
      </c>
      <c r="AM11" s="213"/>
      <c r="AN11" s="61"/>
      <c r="AO11" s="62" t="s">
        <v>102</v>
      </c>
      <c r="AP11" s="62" t="s">
        <v>102</v>
      </c>
      <c r="AQ11" s="62" t="s">
        <v>102</v>
      </c>
      <c r="AR11" s="213"/>
      <c r="AS11" s="61"/>
      <c r="AT11" s="62" t="s">
        <v>102</v>
      </c>
      <c r="AU11" s="62" t="s">
        <v>102</v>
      </c>
      <c r="AV11" s="62" t="s">
        <v>102</v>
      </c>
      <c r="AW11" s="213"/>
      <c r="AX11" s="61"/>
      <c r="AY11" s="62" t="s">
        <v>65</v>
      </c>
      <c r="AZ11" s="62" t="s">
        <v>102</v>
      </c>
      <c r="BA11" s="62" t="s">
        <v>65</v>
      </c>
      <c r="BB11" s="213"/>
      <c r="BC11" s="61"/>
      <c r="BD11" s="62" t="s">
        <v>102</v>
      </c>
      <c r="BE11" s="62" t="s">
        <v>102</v>
      </c>
      <c r="BF11" s="62" t="s">
        <v>102</v>
      </c>
      <c r="BG11" s="213"/>
      <c r="BH11" s="61"/>
      <c r="BI11" s="62" t="s">
        <v>102</v>
      </c>
      <c r="BJ11" s="62" t="s">
        <v>102</v>
      </c>
      <c r="BK11" s="62" t="s">
        <v>102</v>
      </c>
      <c r="BL11" s="213"/>
      <c r="BM11" s="61"/>
      <c r="BN11" s="62" t="s">
        <v>103</v>
      </c>
      <c r="BO11" s="62" t="s">
        <v>102</v>
      </c>
      <c r="BP11" s="62" t="s">
        <v>103</v>
      </c>
      <c r="BQ11" s="140"/>
      <c r="BR11" s="61"/>
      <c r="BS11" s="62" t="s">
        <v>102</v>
      </c>
      <c r="BT11" s="62" t="s">
        <v>102</v>
      </c>
      <c r="BU11" s="62" t="s">
        <v>102</v>
      </c>
      <c r="BV11" s="213"/>
      <c r="BW11" s="61"/>
      <c r="BX11" s="62" t="s">
        <v>102</v>
      </c>
      <c r="BY11" s="62" t="s">
        <v>102</v>
      </c>
      <c r="BZ11" s="62" t="s">
        <v>102</v>
      </c>
      <c r="CA11" s="225"/>
    </row>
    <row r="12" spans="1:79" ht="42.75" customHeight="1" x14ac:dyDescent="0.25">
      <c r="A12" s="485" t="s">
        <v>225</v>
      </c>
      <c r="B12" s="459" t="s">
        <v>71</v>
      </c>
      <c r="C12" s="453" t="s">
        <v>69</v>
      </c>
      <c r="D12" s="28" t="s">
        <v>59</v>
      </c>
      <c r="E12" s="62"/>
      <c r="F12" s="62" t="s">
        <v>65</v>
      </c>
      <c r="G12" s="62" t="s">
        <v>65</v>
      </c>
      <c r="H12" s="62" t="s">
        <v>65</v>
      </c>
      <c r="I12" s="209" t="s">
        <v>299</v>
      </c>
      <c r="J12" s="62"/>
      <c r="K12" s="62" t="s">
        <v>65</v>
      </c>
      <c r="L12" s="62" t="s">
        <v>65</v>
      </c>
      <c r="M12" s="62" t="s">
        <v>65</v>
      </c>
      <c r="N12" s="209" t="s">
        <v>300</v>
      </c>
      <c r="O12" s="62"/>
      <c r="P12" s="62" t="s">
        <v>65</v>
      </c>
      <c r="Q12" s="62" t="s">
        <v>65</v>
      </c>
      <c r="R12" s="62" t="s">
        <v>65</v>
      </c>
      <c r="S12" s="209" t="s">
        <v>300</v>
      </c>
      <c r="T12" s="62"/>
      <c r="U12" s="62" t="s">
        <v>65</v>
      </c>
      <c r="V12" s="62" t="s">
        <v>103</v>
      </c>
      <c r="W12" s="62" t="s">
        <v>65</v>
      </c>
      <c r="X12" s="209" t="s">
        <v>300</v>
      </c>
      <c r="Y12" s="62"/>
      <c r="Z12" s="62" t="s">
        <v>65</v>
      </c>
      <c r="AA12" s="62" t="s">
        <v>65</v>
      </c>
      <c r="AB12" s="62" t="s">
        <v>65</v>
      </c>
      <c r="AC12" s="209" t="s">
        <v>300</v>
      </c>
      <c r="AD12" s="62"/>
      <c r="AE12" s="62" t="s">
        <v>65</v>
      </c>
      <c r="AF12" s="62" t="s">
        <v>65</v>
      </c>
      <c r="AG12" s="62" t="s">
        <v>65</v>
      </c>
      <c r="AH12" s="209" t="s">
        <v>300</v>
      </c>
      <c r="AI12" s="62"/>
      <c r="AJ12" s="62" t="s">
        <v>65</v>
      </c>
      <c r="AK12" s="62" t="s">
        <v>65</v>
      </c>
      <c r="AL12" s="62" t="s">
        <v>65</v>
      </c>
      <c r="AM12" s="209" t="s">
        <v>300</v>
      </c>
      <c r="AN12" s="62"/>
      <c r="AO12" s="62" t="s">
        <v>65</v>
      </c>
      <c r="AP12" s="62" t="s">
        <v>65</v>
      </c>
      <c r="AQ12" s="62" t="s">
        <v>65</v>
      </c>
      <c r="AR12" s="209" t="s">
        <v>300</v>
      </c>
      <c r="AS12" s="62"/>
      <c r="AT12" s="62" t="s">
        <v>65</v>
      </c>
      <c r="AU12" s="62" t="s">
        <v>65</v>
      </c>
      <c r="AV12" s="62" t="s">
        <v>65</v>
      </c>
      <c r="AW12" s="209" t="s">
        <v>300</v>
      </c>
      <c r="AX12" s="62"/>
      <c r="AY12" s="62" t="s">
        <v>65</v>
      </c>
      <c r="AZ12" s="62" t="s">
        <v>103</v>
      </c>
      <c r="BA12" s="62" t="s">
        <v>65</v>
      </c>
      <c r="BB12" s="209" t="s">
        <v>300</v>
      </c>
      <c r="BC12" s="62"/>
      <c r="BD12" s="62" t="s">
        <v>65</v>
      </c>
      <c r="BE12" s="62" t="s">
        <v>65</v>
      </c>
      <c r="BF12" s="62" t="s">
        <v>65</v>
      </c>
      <c r="BG12" s="209" t="s">
        <v>300</v>
      </c>
      <c r="BH12" s="62"/>
      <c r="BI12" s="62" t="s">
        <v>65</v>
      </c>
      <c r="BJ12" s="62" t="s">
        <v>65</v>
      </c>
      <c r="BK12" s="62" t="s">
        <v>65</v>
      </c>
      <c r="BL12" s="209" t="s">
        <v>300</v>
      </c>
      <c r="BM12" s="62"/>
      <c r="BN12" s="62" t="s">
        <v>103</v>
      </c>
      <c r="BO12" s="62" t="s">
        <v>103</v>
      </c>
      <c r="BP12" s="62" t="s">
        <v>103</v>
      </c>
      <c r="BQ12" s="209" t="s">
        <v>300</v>
      </c>
      <c r="BR12" s="62"/>
      <c r="BS12" s="62" t="s">
        <v>65</v>
      </c>
      <c r="BT12" s="62" t="s">
        <v>65</v>
      </c>
      <c r="BU12" s="62" t="s">
        <v>65</v>
      </c>
      <c r="BV12" s="209" t="s">
        <v>300</v>
      </c>
      <c r="BW12" s="62"/>
      <c r="BX12" s="62" t="s">
        <v>65</v>
      </c>
      <c r="BY12" s="62" t="s">
        <v>65</v>
      </c>
      <c r="BZ12" s="62" t="s">
        <v>65</v>
      </c>
      <c r="CA12" s="209" t="s">
        <v>300</v>
      </c>
    </row>
    <row r="13" spans="1:79" ht="15" customHeight="1" x14ac:dyDescent="0.25">
      <c r="A13" s="486"/>
      <c r="B13" s="460"/>
      <c r="C13" s="453"/>
      <c r="D13" s="21" t="s">
        <v>60</v>
      </c>
      <c r="E13" s="62"/>
      <c r="F13" s="62" t="s">
        <v>65</v>
      </c>
      <c r="G13" s="62" t="s">
        <v>65</v>
      </c>
      <c r="H13" s="62" t="s">
        <v>65</v>
      </c>
      <c r="I13" s="204"/>
      <c r="J13" s="62"/>
      <c r="K13" s="62" t="s">
        <v>65</v>
      </c>
      <c r="L13" s="62" t="s">
        <v>65</v>
      </c>
      <c r="M13" s="62" t="s">
        <v>65</v>
      </c>
      <c r="N13" s="204"/>
      <c r="O13" s="62"/>
      <c r="P13" s="62" t="s">
        <v>65</v>
      </c>
      <c r="Q13" s="62" t="s">
        <v>65</v>
      </c>
      <c r="R13" s="62" t="s">
        <v>65</v>
      </c>
      <c r="S13" s="204"/>
      <c r="T13" s="62"/>
      <c r="U13" s="62" t="s">
        <v>65</v>
      </c>
      <c r="V13" s="62" t="s">
        <v>103</v>
      </c>
      <c r="W13" s="62" t="s">
        <v>65</v>
      </c>
      <c r="X13" s="204"/>
      <c r="Y13" s="62"/>
      <c r="Z13" s="62" t="s">
        <v>65</v>
      </c>
      <c r="AA13" s="62" t="s">
        <v>65</v>
      </c>
      <c r="AB13" s="62" t="s">
        <v>65</v>
      </c>
      <c r="AC13" s="204"/>
      <c r="AD13" s="62"/>
      <c r="AE13" s="62" t="s">
        <v>65</v>
      </c>
      <c r="AF13" s="62" t="s">
        <v>65</v>
      </c>
      <c r="AG13" s="62" t="s">
        <v>65</v>
      </c>
      <c r="AH13" s="204"/>
      <c r="AI13" s="62"/>
      <c r="AJ13" s="62" t="s">
        <v>65</v>
      </c>
      <c r="AK13" s="62" t="s">
        <v>65</v>
      </c>
      <c r="AL13" s="62" t="s">
        <v>65</v>
      </c>
      <c r="AM13" s="204"/>
      <c r="AN13" s="62"/>
      <c r="AO13" s="62" t="s">
        <v>65</v>
      </c>
      <c r="AP13" s="62" t="s">
        <v>65</v>
      </c>
      <c r="AQ13" s="62" t="s">
        <v>65</v>
      </c>
      <c r="AR13" s="204"/>
      <c r="AS13" s="62"/>
      <c r="AT13" s="62" t="s">
        <v>65</v>
      </c>
      <c r="AU13" s="62" t="s">
        <v>65</v>
      </c>
      <c r="AV13" s="62" t="s">
        <v>65</v>
      </c>
      <c r="AW13" s="204"/>
      <c r="AX13" s="62"/>
      <c r="AY13" s="62" t="s">
        <v>65</v>
      </c>
      <c r="AZ13" s="62" t="s">
        <v>103</v>
      </c>
      <c r="BA13" s="62" t="s">
        <v>65</v>
      </c>
      <c r="BB13" s="204"/>
      <c r="BC13" s="62"/>
      <c r="BD13" s="62" t="s">
        <v>65</v>
      </c>
      <c r="BE13" s="62" t="s">
        <v>65</v>
      </c>
      <c r="BF13" s="62" t="s">
        <v>65</v>
      </c>
      <c r="BG13" s="204"/>
      <c r="BH13" s="62"/>
      <c r="BI13" s="62" t="s">
        <v>65</v>
      </c>
      <c r="BJ13" s="62" t="s">
        <v>65</v>
      </c>
      <c r="BK13" s="62" t="s">
        <v>65</v>
      </c>
      <c r="BL13" s="204"/>
      <c r="BM13" s="62"/>
      <c r="BN13" s="62" t="s">
        <v>103</v>
      </c>
      <c r="BO13" s="62" t="s">
        <v>103</v>
      </c>
      <c r="BP13" s="62" t="s">
        <v>103</v>
      </c>
      <c r="BQ13" s="204"/>
      <c r="BR13" s="62"/>
      <c r="BS13" s="62" t="s">
        <v>65</v>
      </c>
      <c r="BT13" s="62" t="s">
        <v>65</v>
      </c>
      <c r="BU13" s="62" t="s">
        <v>65</v>
      </c>
      <c r="BV13" s="204"/>
      <c r="BW13" s="62"/>
      <c r="BX13" s="62" t="s">
        <v>65</v>
      </c>
      <c r="BY13" s="62" t="s">
        <v>65</v>
      </c>
      <c r="BZ13" s="62" t="s">
        <v>65</v>
      </c>
      <c r="CA13" s="204"/>
    </row>
    <row r="14" spans="1:79" ht="30" x14ac:dyDescent="0.25">
      <c r="A14" s="486"/>
      <c r="B14" s="460"/>
      <c r="C14" s="453"/>
      <c r="D14" s="21" t="s">
        <v>61</v>
      </c>
      <c r="E14" s="62"/>
      <c r="F14" s="62" t="s">
        <v>65</v>
      </c>
      <c r="G14" s="62" t="s">
        <v>65</v>
      </c>
      <c r="H14" s="62" t="s">
        <v>65</v>
      </c>
      <c r="I14" s="204"/>
      <c r="J14" s="62"/>
      <c r="K14" s="62" t="s">
        <v>65</v>
      </c>
      <c r="L14" s="62" t="s">
        <v>65</v>
      </c>
      <c r="M14" s="62" t="s">
        <v>65</v>
      </c>
      <c r="N14" s="204"/>
      <c r="O14" s="62"/>
      <c r="P14" s="62" t="s">
        <v>65</v>
      </c>
      <c r="Q14" s="62" t="s">
        <v>65</v>
      </c>
      <c r="R14" s="62" t="s">
        <v>65</v>
      </c>
      <c r="S14" s="204"/>
      <c r="T14" s="62"/>
      <c r="U14" s="62" t="s">
        <v>65</v>
      </c>
      <c r="V14" s="62" t="s">
        <v>103</v>
      </c>
      <c r="W14" s="62" t="s">
        <v>65</v>
      </c>
      <c r="X14" s="204"/>
      <c r="Y14" s="62"/>
      <c r="Z14" s="62" t="s">
        <v>65</v>
      </c>
      <c r="AA14" s="62" t="s">
        <v>65</v>
      </c>
      <c r="AB14" s="62" t="s">
        <v>65</v>
      </c>
      <c r="AC14" s="204"/>
      <c r="AD14" s="62"/>
      <c r="AE14" s="62" t="s">
        <v>65</v>
      </c>
      <c r="AF14" s="62" t="s">
        <v>65</v>
      </c>
      <c r="AG14" s="62" t="s">
        <v>65</v>
      </c>
      <c r="AH14" s="204"/>
      <c r="AI14" s="62"/>
      <c r="AJ14" s="62" t="s">
        <v>65</v>
      </c>
      <c r="AK14" s="62" t="s">
        <v>65</v>
      </c>
      <c r="AL14" s="62" t="s">
        <v>65</v>
      </c>
      <c r="AM14" s="204"/>
      <c r="AN14" s="62"/>
      <c r="AO14" s="62" t="s">
        <v>65</v>
      </c>
      <c r="AP14" s="62" t="s">
        <v>65</v>
      </c>
      <c r="AQ14" s="62" t="s">
        <v>65</v>
      </c>
      <c r="AR14" s="204"/>
      <c r="AS14" s="62"/>
      <c r="AT14" s="62" t="s">
        <v>65</v>
      </c>
      <c r="AU14" s="62" t="s">
        <v>65</v>
      </c>
      <c r="AV14" s="62" t="s">
        <v>65</v>
      </c>
      <c r="AW14" s="204"/>
      <c r="AX14" s="62"/>
      <c r="AY14" s="62" t="s">
        <v>65</v>
      </c>
      <c r="AZ14" s="62" t="s">
        <v>103</v>
      </c>
      <c r="BA14" s="62" t="s">
        <v>65</v>
      </c>
      <c r="BB14" s="204"/>
      <c r="BC14" s="62"/>
      <c r="BD14" s="62" t="s">
        <v>65</v>
      </c>
      <c r="BE14" s="62" t="s">
        <v>65</v>
      </c>
      <c r="BF14" s="62" t="s">
        <v>65</v>
      </c>
      <c r="BG14" s="204"/>
      <c r="BH14" s="62"/>
      <c r="BI14" s="62" t="s">
        <v>65</v>
      </c>
      <c r="BJ14" s="62" t="s">
        <v>65</v>
      </c>
      <c r="BK14" s="62" t="s">
        <v>65</v>
      </c>
      <c r="BL14" s="204"/>
      <c r="BM14" s="62"/>
      <c r="BN14" s="62" t="s">
        <v>103</v>
      </c>
      <c r="BO14" s="62" t="s">
        <v>103</v>
      </c>
      <c r="BP14" s="62" t="s">
        <v>103</v>
      </c>
      <c r="BQ14" s="204"/>
      <c r="BR14" s="62"/>
      <c r="BS14" s="62" t="s">
        <v>65</v>
      </c>
      <c r="BT14" s="62" t="s">
        <v>65</v>
      </c>
      <c r="BU14" s="62" t="s">
        <v>65</v>
      </c>
      <c r="BV14" s="204"/>
      <c r="BW14" s="62"/>
      <c r="BX14" s="62" t="s">
        <v>65</v>
      </c>
      <c r="BY14" s="62" t="s">
        <v>65</v>
      </c>
      <c r="BZ14" s="62" t="s">
        <v>65</v>
      </c>
      <c r="CA14" s="204"/>
    </row>
    <row r="15" spans="1:79" ht="15" customHeight="1" x14ac:dyDescent="0.25">
      <c r="A15" s="486"/>
      <c r="B15" s="461"/>
      <c r="C15" s="487"/>
      <c r="D15" s="17" t="s">
        <v>70</v>
      </c>
      <c r="E15" s="62"/>
      <c r="F15" s="62" t="s">
        <v>65</v>
      </c>
      <c r="G15" s="62" t="s">
        <v>65</v>
      </c>
      <c r="H15" s="62" t="s">
        <v>65</v>
      </c>
      <c r="I15" s="205"/>
      <c r="J15" s="62"/>
      <c r="K15" s="62" t="s">
        <v>65</v>
      </c>
      <c r="L15" s="62" t="s">
        <v>65</v>
      </c>
      <c r="M15" s="62" t="s">
        <v>65</v>
      </c>
      <c r="N15" s="205"/>
      <c r="O15" s="62"/>
      <c r="P15" s="62" t="s">
        <v>65</v>
      </c>
      <c r="Q15" s="62" t="s">
        <v>65</v>
      </c>
      <c r="R15" s="62" t="s">
        <v>65</v>
      </c>
      <c r="S15" s="205"/>
      <c r="T15" s="62"/>
      <c r="U15" s="62" t="s">
        <v>65</v>
      </c>
      <c r="V15" s="62" t="s">
        <v>103</v>
      </c>
      <c r="W15" s="62" t="s">
        <v>65</v>
      </c>
      <c r="X15" s="205"/>
      <c r="Y15" s="62"/>
      <c r="Z15" s="62" t="s">
        <v>65</v>
      </c>
      <c r="AA15" s="62" t="s">
        <v>65</v>
      </c>
      <c r="AB15" s="62" t="s">
        <v>65</v>
      </c>
      <c r="AC15" s="205"/>
      <c r="AD15" s="62"/>
      <c r="AE15" s="62" t="s">
        <v>65</v>
      </c>
      <c r="AF15" s="62" t="s">
        <v>65</v>
      </c>
      <c r="AG15" s="62" t="s">
        <v>65</v>
      </c>
      <c r="AH15" s="205"/>
      <c r="AI15" s="62"/>
      <c r="AJ15" s="62" t="s">
        <v>65</v>
      </c>
      <c r="AK15" s="62" t="s">
        <v>65</v>
      </c>
      <c r="AL15" s="62" t="s">
        <v>65</v>
      </c>
      <c r="AM15" s="205"/>
      <c r="AN15" s="62"/>
      <c r="AO15" s="62" t="s">
        <v>65</v>
      </c>
      <c r="AP15" s="62" t="s">
        <v>65</v>
      </c>
      <c r="AQ15" s="62" t="s">
        <v>65</v>
      </c>
      <c r="AR15" s="205"/>
      <c r="AS15" s="62"/>
      <c r="AT15" s="62" t="s">
        <v>65</v>
      </c>
      <c r="AU15" s="62" t="s">
        <v>65</v>
      </c>
      <c r="AV15" s="62" t="s">
        <v>65</v>
      </c>
      <c r="AW15" s="205"/>
      <c r="AX15" s="62"/>
      <c r="AY15" s="62" t="s">
        <v>65</v>
      </c>
      <c r="AZ15" s="62" t="s">
        <v>103</v>
      </c>
      <c r="BA15" s="62" t="s">
        <v>65</v>
      </c>
      <c r="BB15" s="205"/>
      <c r="BC15" s="62"/>
      <c r="BD15" s="62" t="s">
        <v>65</v>
      </c>
      <c r="BE15" s="62" t="s">
        <v>65</v>
      </c>
      <c r="BF15" s="62" t="s">
        <v>65</v>
      </c>
      <c r="BG15" s="205"/>
      <c r="BH15" s="62"/>
      <c r="BI15" s="62" t="s">
        <v>65</v>
      </c>
      <c r="BJ15" s="62" t="s">
        <v>65</v>
      </c>
      <c r="BK15" s="62" t="s">
        <v>65</v>
      </c>
      <c r="BL15" s="205"/>
      <c r="BM15" s="62"/>
      <c r="BN15" s="62" t="s">
        <v>103</v>
      </c>
      <c r="BO15" s="62" t="s">
        <v>103</v>
      </c>
      <c r="BP15" s="62" t="s">
        <v>103</v>
      </c>
      <c r="BQ15" s="205"/>
      <c r="BR15" s="62"/>
      <c r="BS15" s="62" t="s">
        <v>65</v>
      </c>
      <c r="BT15" s="62" t="s">
        <v>65</v>
      </c>
      <c r="BU15" s="62" t="s">
        <v>65</v>
      </c>
      <c r="BV15" s="205"/>
      <c r="BW15" s="62"/>
      <c r="BX15" s="62" t="s">
        <v>65</v>
      </c>
      <c r="BY15" s="62" t="s">
        <v>65</v>
      </c>
      <c r="BZ15" s="62" t="s">
        <v>65</v>
      </c>
      <c r="CA15" s="205"/>
    </row>
    <row r="16" spans="1:79" ht="30" customHeight="1" x14ac:dyDescent="0.25">
      <c r="A16" s="486"/>
      <c r="B16" s="459" t="s">
        <v>72</v>
      </c>
      <c r="C16" s="462" t="s">
        <v>228</v>
      </c>
      <c r="D16" s="23" t="s">
        <v>59</v>
      </c>
      <c r="E16" s="62"/>
      <c r="F16" s="62" t="s">
        <v>102</v>
      </c>
      <c r="G16" s="62" t="s">
        <v>102</v>
      </c>
      <c r="H16" s="62" t="s">
        <v>102</v>
      </c>
      <c r="I16" s="139"/>
      <c r="J16" s="62"/>
      <c r="K16" s="62" t="s">
        <v>102</v>
      </c>
      <c r="L16" s="62" t="s">
        <v>102</v>
      </c>
      <c r="M16" s="62" t="s">
        <v>102</v>
      </c>
      <c r="N16" s="139" t="s">
        <v>301</v>
      </c>
      <c r="O16" s="62"/>
      <c r="P16" s="62" t="s">
        <v>102</v>
      </c>
      <c r="Q16" s="62" t="s">
        <v>102</v>
      </c>
      <c r="R16" s="62" t="s">
        <v>102</v>
      </c>
      <c r="S16" s="139" t="s">
        <v>302</v>
      </c>
      <c r="T16" s="62"/>
      <c r="U16" s="62" t="s">
        <v>102</v>
      </c>
      <c r="V16" s="62" t="s">
        <v>102</v>
      </c>
      <c r="W16" s="62" t="s">
        <v>102</v>
      </c>
      <c r="X16" s="209"/>
      <c r="Y16" s="62"/>
      <c r="Z16" s="62" t="s">
        <v>102</v>
      </c>
      <c r="AA16" s="62" t="s">
        <v>102</v>
      </c>
      <c r="AB16" s="62" t="s">
        <v>102</v>
      </c>
      <c r="AC16" s="139" t="s">
        <v>303</v>
      </c>
      <c r="AD16" s="62"/>
      <c r="AE16" s="62" t="s">
        <v>103</v>
      </c>
      <c r="AF16" s="62" t="s">
        <v>103</v>
      </c>
      <c r="AG16" s="62" t="s">
        <v>103</v>
      </c>
      <c r="AH16" s="139" t="s">
        <v>304</v>
      </c>
      <c r="AI16" s="62"/>
      <c r="AJ16" s="62" t="s">
        <v>103</v>
      </c>
      <c r="AK16" s="62" t="s">
        <v>103</v>
      </c>
      <c r="AL16" s="62" t="s">
        <v>103</v>
      </c>
      <c r="AM16" s="139" t="s">
        <v>305</v>
      </c>
      <c r="AN16" s="62"/>
      <c r="AO16" s="62" t="s">
        <v>102</v>
      </c>
      <c r="AP16" s="62" t="s">
        <v>102</v>
      </c>
      <c r="AQ16" s="62" t="s">
        <v>102</v>
      </c>
      <c r="AR16" s="139" t="s">
        <v>306</v>
      </c>
      <c r="AS16" s="62"/>
      <c r="AT16" s="62" t="s">
        <v>102</v>
      </c>
      <c r="AU16" s="62" t="s">
        <v>102</v>
      </c>
      <c r="AV16" s="62" t="s">
        <v>102</v>
      </c>
      <c r="AW16" s="139" t="s">
        <v>307</v>
      </c>
      <c r="AX16" s="62"/>
      <c r="AY16" s="62" t="s">
        <v>65</v>
      </c>
      <c r="AZ16" s="62" t="s">
        <v>103</v>
      </c>
      <c r="BA16" s="62" t="s">
        <v>65</v>
      </c>
      <c r="BB16" s="209"/>
      <c r="BC16" s="62"/>
      <c r="BD16" s="62" t="s">
        <v>102</v>
      </c>
      <c r="BE16" s="62" t="s">
        <v>103</v>
      </c>
      <c r="BF16" s="62" t="s">
        <v>102</v>
      </c>
      <c r="BG16" s="139" t="s">
        <v>308</v>
      </c>
      <c r="BH16" s="62"/>
      <c r="BI16" s="62" t="s">
        <v>102</v>
      </c>
      <c r="BJ16" s="62" t="s">
        <v>102</v>
      </c>
      <c r="BK16" s="62" t="s">
        <v>102</v>
      </c>
      <c r="BL16" s="139" t="s">
        <v>309</v>
      </c>
      <c r="BM16" s="62"/>
      <c r="BN16" s="62" t="s">
        <v>65</v>
      </c>
      <c r="BO16" s="62" t="s">
        <v>103</v>
      </c>
      <c r="BP16" s="62" t="s">
        <v>65</v>
      </c>
      <c r="BQ16" s="209"/>
      <c r="BR16" s="62"/>
      <c r="BS16" s="62" t="s">
        <v>103</v>
      </c>
      <c r="BT16" s="62" t="s">
        <v>103</v>
      </c>
      <c r="BU16" s="62" t="s">
        <v>65</v>
      </c>
      <c r="BV16" s="209" t="s">
        <v>310</v>
      </c>
      <c r="BW16" s="62"/>
      <c r="BX16" s="62" t="s">
        <v>102</v>
      </c>
      <c r="BY16" s="62" t="s">
        <v>102</v>
      </c>
      <c r="BZ16" s="62" t="s">
        <v>102</v>
      </c>
      <c r="CA16" s="139" t="s">
        <v>311</v>
      </c>
    </row>
    <row r="17" spans="1:79" ht="15" customHeight="1" x14ac:dyDescent="0.25">
      <c r="A17" s="486"/>
      <c r="B17" s="460"/>
      <c r="C17" s="463"/>
      <c r="D17" s="23" t="s">
        <v>60</v>
      </c>
      <c r="E17" s="62"/>
      <c r="F17" s="62" t="s">
        <v>102</v>
      </c>
      <c r="G17" s="62" t="s">
        <v>102</v>
      </c>
      <c r="H17" s="62" t="s">
        <v>102</v>
      </c>
      <c r="I17" s="140"/>
      <c r="J17" s="62"/>
      <c r="K17" s="62" t="s">
        <v>102</v>
      </c>
      <c r="L17" s="62" t="s">
        <v>102</v>
      </c>
      <c r="M17" s="62" t="s">
        <v>102</v>
      </c>
      <c r="N17" s="140"/>
      <c r="O17" s="62"/>
      <c r="P17" s="62" t="s">
        <v>102</v>
      </c>
      <c r="Q17" s="62" t="s">
        <v>102</v>
      </c>
      <c r="R17" s="62" t="s">
        <v>102</v>
      </c>
      <c r="S17" s="140"/>
      <c r="T17" s="62"/>
      <c r="U17" s="62" t="s">
        <v>102</v>
      </c>
      <c r="V17" s="62" t="s">
        <v>102</v>
      </c>
      <c r="W17" s="62" t="s">
        <v>102</v>
      </c>
      <c r="X17" s="204"/>
      <c r="Y17" s="62"/>
      <c r="Z17" s="62" t="s">
        <v>102</v>
      </c>
      <c r="AA17" s="62" t="s">
        <v>102</v>
      </c>
      <c r="AB17" s="62" t="s">
        <v>102</v>
      </c>
      <c r="AC17" s="140"/>
      <c r="AD17" s="62"/>
      <c r="AE17" s="62" t="s">
        <v>103</v>
      </c>
      <c r="AF17" s="62" t="s">
        <v>103</v>
      </c>
      <c r="AG17" s="62" t="s">
        <v>103</v>
      </c>
      <c r="AH17" s="140"/>
      <c r="AI17" s="62"/>
      <c r="AJ17" s="62" t="s">
        <v>103</v>
      </c>
      <c r="AK17" s="62" t="s">
        <v>103</v>
      </c>
      <c r="AL17" s="62" t="s">
        <v>103</v>
      </c>
      <c r="AM17" s="140"/>
      <c r="AN17" s="62"/>
      <c r="AO17" s="62" t="s">
        <v>102</v>
      </c>
      <c r="AP17" s="62" t="s">
        <v>102</v>
      </c>
      <c r="AQ17" s="62" t="s">
        <v>102</v>
      </c>
      <c r="AR17" s="140"/>
      <c r="AS17" s="62"/>
      <c r="AT17" s="62" t="s">
        <v>102</v>
      </c>
      <c r="AU17" s="62" t="s">
        <v>102</v>
      </c>
      <c r="AV17" s="62" t="s">
        <v>102</v>
      </c>
      <c r="AW17" s="140"/>
      <c r="AX17" s="62"/>
      <c r="AY17" s="62" t="s">
        <v>65</v>
      </c>
      <c r="AZ17" s="62" t="s">
        <v>103</v>
      </c>
      <c r="BA17" s="62" t="s">
        <v>65</v>
      </c>
      <c r="BB17" s="204"/>
      <c r="BC17" s="62"/>
      <c r="BD17" s="62" t="s">
        <v>102</v>
      </c>
      <c r="BE17" s="62" t="s">
        <v>102</v>
      </c>
      <c r="BF17" s="62" t="s">
        <v>102</v>
      </c>
      <c r="BG17" s="140"/>
      <c r="BH17" s="62"/>
      <c r="BI17" s="62" t="s">
        <v>102</v>
      </c>
      <c r="BJ17" s="62" t="s">
        <v>102</v>
      </c>
      <c r="BK17" s="62" t="s">
        <v>102</v>
      </c>
      <c r="BL17" s="140"/>
      <c r="BM17" s="62"/>
      <c r="BN17" s="62" t="s">
        <v>65</v>
      </c>
      <c r="BO17" s="62" t="s">
        <v>103</v>
      </c>
      <c r="BP17" s="62" t="s">
        <v>65</v>
      </c>
      <c r="BQ17" s="204"/>
      <c r="BR17" s="62"/>
      <c r="BS17" s="62" t="s">
        <v>103</v>
      </c>
      <c r="BT17" s="62" t="s">
        <v>103</v>
      </c>
      <c r="BU17" s="62" t="s">
        <v>65</v>
      </c>
      <c r="BV17" s="204"/>
      <c r="BW17" s="62"/>
      <c r="BX17" s="62" t="s">
        <v>102</v>
      </c>
      <c r="BY17" s="62" t="s">
        <v>102</v>
      </c>
      <c r="BZ17" s="62" t="s">
        <v>102</v>
      </c>
      <c r="CA17" s="140"/>
    </row>
    <row r="18" spans="1:79" ht="15" customHeight="1" x14ac:dyDescent="0.25">
      <c r="A18" s="486"/>
      <c r="B18" s="460"/>
      <c r="C18" s="463"/>
      <c r="D18" s="23" t="s">
        <v>73</v>
      </c>
      <c r="E18" s="62"/>
      <c r="F18" s="62" t="s">
        <v>102</v>
      </c>
      <c r="G18" s="62" t="s">
        <v>102</v>
      </c>
      <c r="H18" s="62" t="s">
        <v>102</v>
      </c>
      <c r="I18" s="140"/>
      <c r="J18" s="62"/>
      <c r="K18" s="62" t="s">
        <v>102</v>
      </c>
      <c r="L18" s="62" t="s">
        <v>102</v>
      </c>
      <c r="M18" s="62" t="s">
        <v>102</v>
      </c>
      <c r="N18" s="140"/>
      <c r="O18" s="62"/>
      <c r="P18" s="62" t="s">
        <v>102</v>
      </c>
      <c r="Q18" s="62" t="s">
        <v>102</v>
      </c>
      <c r="R18" s="62" t="s">
        <v>102</v>
      </c>
      <c r="S18" s="140"/>
      <c r="T18" s="62"/>
      <c r="U18" s="62" t="s">
        <v>102</v>
      </c>
      <c r="V18" s="62" t="s">
        <v>102</v>
      </c>
      <c r="W18" s="62" t="s">
        <v>102</v>
      </c>
      <c r="X18" s="204"/>
      <c r="Y18" s="62"/>
      <c r="Z18" s="62" t="s">
        <v>102</v>
      </c>
      <c r="AA18" s="62" t="s">
        <v>102</v>
      </c>
      <c r="AB18" s="62" t="s">
        <v>102</v>
      </c>
      <c r="AC18" s="140"/>
      <c r="AD18" s="62"/>
      <c r="AE18" s="62" t="s">
        <v>103</v>
      </c>
      <c r="AF18" s="62" t="s">
        <v>103</v>
      </c>
      <c r="AG18" s="62" t="s">
        <v>103</v>
      </c>
      <c r="AH18" s="140"/>
      <c r="AI18" s="62"/>
      <c r="AJ18" s="62" t="s">
        <v>103</v>
      </c>
      <c r="AK18" s="62" t="s">
        <v>103</v>
      </c>
      <c r="AL18" s="62" t="s">
        <v>103</v>
      </c>
      <c r="AM18" s="140"/>
      <c r="AN18" s="62"/>
      <c r="AO18" s="62" t="s">
        <v>102</v>
      </c>
      <c r="AP18" s="62" t="s">
        <v>102</v>
      </c>
      <c r="AQ18" s="62" t="s">
        <v>102</v>
      </c>
      <c r="AR18" s="140"/>
      <c r="AS18" s="62"/>
      <c r="AT18" s="62" t="s">
        <v>102</v>
      </c>
      <c r="AU18" s="62" t="s">
        <v>102</v>
      </c>
      <c r="AV18" s="62" t="s">
        <v>102</v>
      </c>
      <c r="AW18" s="140"/>
      <c r="AX18" s="62"/>
      <c r="AY18" s="62" t="s">
        <v>65</v>
      </c>
      <c r="AZ18" s="62" t="s">
        <v>103</v>
      </c>
      <c r="BA18" s="62" t="s">
        <v>65</v>
      </c>
      <c r="BB18" s="204"/>
      <c r="BC18" s="62"/>
      <c r="BD18" s="62" t="s">
        <v>102</v>
      </c>
      <c r="BE18" s="62" t="s">
        <v>102</v>
      </c>
      <c r="BF18" s="62" t="s">
        <v>102</v>
      </c>
      <c r="BG18" s="140"/>
      <c r="BH18" s="62"/>
      <c r="BI18" s="62" t="s">
        <v>102</v>
      </c>
      <c r="BJ18" s="62" t="s">
        <v>102</v>
      </c>
      <c r="BK18" s="62" t="s">
        <v>102</v>
      </c>
      <c r="BL18" s="140"/>
      <c r="BM18" s="62"/>
      <c r="BN18" s="62" t="s">
        <v>65</v>
      </c>
      <c r="BO18" s="62" t="s">
        <v>103</v>
      </c>
      <c r="BP18" s="62" t="s">
        <v>65</v>
      </c>
      <c r="BQ18" s="204"/>
      <c r="BR18" s="62"/>
      <c r="BS18" s="62" t="s">
        <v>103</v>
      </c>
      <c r="BT18" s="62" t="s">
        <v>103</v>
      </c>
      <c r="BU18" s="62" t="s">
        <v>65</v>
      </c>
      <c r="BV18" s="204"/>
      <c r="BW18" s="62"/>
      <c r="BX18" s="62" t="s">
        <v>102</v>
      </c>
      <c r="BY18" s="62" t="s">
        <v>102</v>
      </c>
      <c r="BZ18" s="62" t="s">
        <v>102</v>
      </c>
      <c r="CA18" s="140"/>
    </row>
    <row r="19" spans="1:79" ht="15" customHeight="1" x14ac:dyDescent="0.25">
      <c r="A19" s="486"/>
      <c r="B19" s="461"/>
      <c r="C19" s="464"/>
      <c r="D19" s="23" t="s">
        <v>74</v>
      </c>
      <c r="E19" s="62"/>
      <c r="F19" s="62" t="s">
        <v>102</v>
      </c>
      <c r="G19" s="62" t="s">
        <v>102</v>
      </c>
      <c r="H19" s="62" t="s">
        <v>102</v>
      </c>
      <c r="I19" s="141"/>
      <c r="J19" s="62"/>
      <c r="K19" s="62" t="s">
        <v>102</v>
      </c>
      <c r="L19" s="62" t="s">
        <v>102</v>
      </c>
      <c r="M19" s="62" t="s">
        <v>102</v>
      </c>
      <c r="N19" s="140"/>
      <c r="O19" s="62"/>
      <c r="P19" s="62" t="s">
        <v>102</v>
      </c>
      <c r="Q19" s="62" t="s">
        <v>102</v>
      </c>
      <c r="R19" s="62" t="s">
        <v>102</v>
      </c>
      <c r="S19" s="141"/>
      <c r="T19" s="62"/>
      <c r="U19" s="62" t="s">
        <v>102</v>
      </c>
      <c r="V19" s="62" t="s">
        <v>102</v>
      </c>
      <c r="W19" s="62" t="s">
        <v>102</v>
      </c>
      <c r="X19" s="205"/>
      <c r="Y19" s="62"/>
      <c r="Z19" s="62" t="s">
        <v>102</v>
      </c>
      <c r="AA19" s="62" t="s">
        <v>102</v>
      </c>
      <c r="AB19" s="62" t="s">
        <v>102</v>
      </c>
      <c r="AC19" s="141"/>
      <c r="AD19" s="62"/>
      <c r="AE19" s="62" t="s">
        <v>103</v>
      </c>
      <c r="AF19" s="62" t="s">
        <v>102</v>
      </c>
      <c r="AG19" s="62" t="s">
        <v>108</v>
      </c>
      <c r="AH19" s="141"/>
      <c r="AI19" s="62"/>
      <c r="AJ19" s="62" t="s">
        <v>103</v>
      </c>
      <c r="AK19" s="62" t="s">
        <v>103</v>
      </c>
      <c r="AL19" s="62" t="s">
        <v>103</v>
      </c>
      <c r="AM19" s="141"/>
      <c r="AN19" s="62"/>
      <c r="AO19" s="62" t="s">
        <v>102</v>
      </c>
      <c r="AP19" s="62" t="s">
        <v>102</v>
      </c>
      <c r="AQ19" s="62" t="s">
        <v>102</v>
      </c>
      <c r="AR19" s="141"/>
      <c r="AS19" s="62"/>
      <c r="AT19" s="62" t="s">
        <v>102</v>
      </c>
      <c r="AU19" s="62" t="s">
        <v>102</v>
      </c>
      <c r="AV19" s="62" t="s">
        <v>102</v>
      </c>
      <c r="AW19" s="141"/>
      <c r="AX19" s="62"/>
      <c r="AY19" s="62" t="s">
        <v>65</v>
      </c>
      <c r="AZ19" s="62" t="s">
        <v>103</v>
      </c>
      <c r="BA19" s="62" t="s">
        <v>65</v>
      </c>
      <c r="BB19" s="205"/>
      <c r="BC19" s="62"/>
      <c r="BD19" s="62" t="s">
        <v>102</v>
      </c>
      <c r="BE19" s="62" t="s">
        <v>103</v>
      </c>
      <c r="BF19" s="62" t="s">
        <v>102</v>
      </c>
      <c r="BG19" s="141"/>
      <c r="BH19" s="62"/>
      <c r="BI19" s="62" t="s">
        <v>102</v>
      </c>
      <c r="BJ19" s="62" t="s">
        <v>102</v>
      </c>
      <c r="BK19" s="62" t="s">
        <v>102</v>
      </c>
      <c r="BL19" s="141"/>
      <c r="BM19" s="62"/>
      <c r="BN19" s="62" t="s">
        <v>65</v>
      </c>
      <c r="BO19" s="62" t="s">
        <v>103</v>
      </c>
      <c r="BP19" s="62" t="s">
        <v>65</v>
      </c>
      <c r="BQ19" s="205"/>
      <c r="BR19" s="62"/>
      <c r="BS19" s="62" t="s">
        <v>103</v>
      </c>
      <c r="BT19" s="62" t="s">
        <v>103</v>
      </c>
      <c r="BU19" s="62" t="s">
        <v>65</v>
      </c>
      <c r="BV19" s="205"/>
      <c r="BW19" s="62"/>
      <c r="BX19" s="62" t="s">
        <v>102</v>
      </c>
      <c r="BY19" s="62" t="s">
        <v>102</v>
      </c>
      <c r="BZ19" s="62" t="s">
        <v>102</v>
      </c>
      <c r="CA19" s="141"/>
    </row>
    <row r="20" spans="1:79" ht="15" customHeight="1" x14ac:dyDescent="0.25">
      <c r="A20" s="486"/>
      <c r="B20" s="465" t="s">
        <v>75</v>
      </c>
      <c r="C20" s="466" t="s">
        <v>77</v>
      </c>
      <c r="D20" s="23" t="s">
        <v>74</v>
      </c>
      <c r="E20" s="62"/>
      <c r="F20" s="62" t="s">
        <v>102</v>
      </c>
      <c r="G20" s="62" t="s">
        <v>102</v>
      </c>
      <c r="H20" s="62" t="s">
        <v>102</v>
      </c>
      <c r="I20" s="139" t="s">
        <v>312</v>
      </c>
      <c r="J20" s="62"/>
      <c r="K20" s="62" t="s">
        <v>102</v>
      </c>
      <c r="L20" s="62" t="s">
        <v>102</v>
      </c>
      <c r="M20" s="62" t="s">
        <v>102</v>
      </c>
      <c r="N20" s="140"/>
      <c r="O20" s="62"/>
      <c r="P20" s="62" t="s">
        <v>102</v>
      </c>
      <c r="Q20" s="62" t="s">
        <v>102</v>
      </c>
      <c r="R20" s="62" t="s">
        <v>102</v>
      </c>
      <c r="S20" s="139" t="s">
        <v>313</v>
      </c>
      <c r="T20" s="62"/>
      <c r="U20" s="62" t="s">
        <v>102</v>
      </c>
      <c r="V20" s="62" t="s">
        <v>102</v>
      </c>
      <c r="W20" s="62" t="s">
        <v>102</v>
      </c>
      <c r="X20" s="139" t="s">
        <v>314</v>
      </c>
      <c r="Y20" s="62"/>
      <c r="Z20" s="62" t="s">
        <v>102</v>
      </c>
      <c r="AA20" s="62" t="s">
        <v>102</v>
      </c>
      <c r="AB20" s="62" t="s">
        <v>102</v>
      </c>
      <c r="AC20" s="139" t="s">
        <v>315</v>
      </c>
      <c r="AD20" s="62"/>
      <c r="AE20" s="62" t="s">
        <v>103</v>
      </c>
      <c r="AF20" s="62" t="s">
        <v>102</v>
      </c>
      <c r="AG20" s="62" t="s">
        <v>108</v>
      </c>
      <c r="AH20" s="139" t="s">
        <v>316</v>
      </c>
      <c r="AI20" s="62"/>
      <c r="AJ20" s="62" t="s">
        <v>103</v>
      </c>
      <c r="AK20" s="62" t="s">
        <v>103</v>
      </c>
      <c r="AL20" s="62" t="s">
        <v>103</v>
      </c>
      <c r="AM20" s="139" t="s">
        <v>317</v>
      </c>
      <c r="AN20" s="62"/>
      <c r="AO20" s="62" t="s">
        <v>102</v>
      </c>
      <c r="AP20" s="62" t="s">
        <v>102</v>
      </c>
      <c r="AQ20" s="62" t="s">
        <v>102</v>
      </c>
      <c r="AR20" s="139" t="s">
        <v>306</v>
      </c>
      <c r="AS20" s="62"/>
      <c r="AT20" s="62" t="s">
        <v>102</v>
      </c>
      <c r="AU20" s="62" t="s">
        <v>102</v>
      </c>
      <c r="AV20" s="62" t="s">
        <v>102</v>
      </c>
      <c r="AW20" s="139" t="s">
        <v>318</v>
      </c>
      <c r="AX20" s="62"/>
      <c r="AY20" s="62" t="s">
        <v>65</v>
      </c>
      <c r="AZ20" s="62" t="s">
        <v>103</v>
      </c>
      <c r="BA20" s="62" t="s">
        <v>65</v>
      </c>
      <c r="BB20" s="209"/>
      <c r="BC20" s="62"/>
      <c r="BD20" s="62" t="s">
        <v>102</v>
      </c>
      <c r="BE20" s="62" t="s">
        <v>103</v>
      </c>
      <c r="BF20" s="62" t="s">
        <v>102</v>
      </c>
      <c r="BG20" s="139" t="s">
        <v>319</v>
      </c>
      <c r="BH20" s="62"/>
      <c r="BI20" s="62" t="s">
        <v>102</v>
      </c>
      <c r="BJ20" s="62" t="s">
        <v>102</v>
      </c>
      <c r="BK20" s="62" t="s">
        <v>102</v>
      </c>
      <c r="BL20" s="139" t="s">
        <v>320</v>
      </c>
      <c r="BM20" s="62"/>
      <c r="BN20" s="62" t="s">
        <v>65</v>
      </c>
      <c r="BO20" s="62" t="s">
        <v>103</v>
      </c>
      <c r="BP20" s="62" t="s">
        <v>65</v>
      </c>
      <c r="BQ20" s="209"/>
      <c r="BR20" s="62"/>
      <c r="BS20" s="62" t="s">
        <v>103</v>
      </c>
      <c r="BT20" s="62" t="s">
        <v>103</v>
      </c>
      <c r="BU20" s="62" t="s">
        <v>65</v>
      </c>
      <c r="BV20" s="209"/>
      <c r="BW20" s="62"/>
      <c r="BX20" s="62" t="s">
        <v>102</v>
      </c>
      <c r="BY20" s="62" t="s">
        <v>102</v>
      </c>
      <c r="BZ20" s="62" t="s">
        <v>102</v>
      </c>
      <c r="CA20" s="139" t="s">
        <v>321</v>
      </c>
    </row>
    <row r="21" spans="1:79" ht="15" customHeight="1" x14ac:dyDescent="0.25">
      <c r="A21" s="486"/>
      <c r="B21" s="465"/>
      <c r="C21" s="467"/>
      <c r="D21" s="23" t="s">
        <v>76</v>
      </c>
      <c r="E21" s="62"/>
      <c r="F21" s="62" t="s">
        <v>102</v>
      </c>
      <c r="G21" s="62" t="s">
        <v>102</v>
      </c>
      <c r="H21" s="62" t="s">
        <v>102</v>
      </c>
      <c r="I21" s="140"/>
      <c r="J21" s="62"/>
      <c r="K21" s="62" t="s">
        <v>102</v>
      </c>
      <c r="L21" s="62" t="s">
        <v>102</v>
      </c>
      <c r="M21" s="62" t="s">
        <v>102</v>
      </c>
      <c r="N21" s="140"/>
      <c r="O21" s="62"/>
      <c r="P21" s="62" t="s">
        <v>102</v>
      </c>
      <c r="Q21" s="62" t="s">
        <v>102</v>
      </c>
      <c r="R21" s="62" t="s">
        <v>102</v>
      </c>
      <c r="S21" s="140"/>
      <c r="T21" s="62"/>
      <c r="U21" s="62" t="s">
        <v>102</v>
      </c>
      <c r="V21" s="62" t="s">
        <v>102</v>
      </c>
      <c r="W21" s="62" t="s">
        <v>102</v>
      </c>
      <c r="X21" s="140"/>
      <c r="Y21" s="62"/>
      <c r="Z21" s="62" t="s">
        <v>102</v>
      </c>
      <c r="AA21" s="62" t="s">
        <v>102</v>
      </c>
      <c r="AB21" s="62" t="s">
        <v>102</v>
      </c>
      <c r="AC21" s="140"/>
      <c r="AD21" s="62"/>
      <c r="AE21" s="62" t="s">
        <v>103</v>
      </c>
      <c r="AF21" s="62" t="s">
        <v>103</v>
      </c>
      <c r="AG21" s="62" t="s">
        <v>103</v>
      </c>
      <c r="AH21" s="140"/>
      <c r="AI21" s="62"/>
      <c r="AJ21" s="62" t="s">
        <v>102</v>
      </c>
      <c r="AK21" s="62" t="s">
        <v>102</v>
      </c>
      <c r="AL21" s="62" t="s">
        <v>102</v>
      </c>
      <c r="AM21" s="140"/>
      <c r="AN21" s="62"/>
      <c r="AO21" s="62" t="s">
        <v>102</v>
      </c>
      <c r="AP21" s="62" t="s">
        <v>102</v>
      </c>
      <c r="AQ21" s="62" t="s">
        <v>102</v>
      </c>
      <c r="AR21" s="140"/>
      <c r="AS21" s="62"/>
      <c r="AT21" s="62" t="s">
        <v>102</v>
      </c>
      <c r="AU21" s="62" t="s">
        <v>102</v>
      </c>
      <c r="AV21" s="62" t="s">
        <v>102</v>
      </c>
      <c r="AW21" s="204"/>
      <c r="AX21" s="62"/>
      <c r="AY21" s="62" t="s">
        <v>65</v>
      </c>
      <c r="AZ21" s="62" t="s">
        <v>103</v>
      </c>
      <c r="BA21" s="62" t="s">
        <v>65</v>
      </c>
      <c r="BB21" s="204"/>
      <c r="BC21" s="62"/>
      <c r="BD21" s="62" t="s">
        <v>102</v>
      </c>
      <c r="BE21" s="62" t="s">
        <v>102</v>
      </c>
      <c r="BF21" s="62" t="s">
        <v>102</v>
      </c>
      <c r="BG21" s="140"/>
      <c r="BH21" s="62"/>
      <c r="BI21" s="62" t="s">
        <v>102</v>
      </c>
      <c r="BJ21" s="62" t="s">
        <v>102</v>
      </c>
      <c r="BK21" s="62" t="s">
        <v>102</v>
      </c>
      <c r="BL21" s="140"/>
      <c r="BM21" s="62"/>
      <c r="BN21" s="62" t="s">
        <v>65</v>
      </c>
      <c r="BO21" s="62" t="s">
        <v>103</v>
      </c>
      <c r="BP21" s="62" t="s">
        <v>65</v>
      </c>
      <c r="BQ21" s="204"/>
      <c r="BR21" s="62"/>
      <c r="BS21" s="62" t="s">
        <v>103</v>
      </c>
      <c r="BT21" s="62" t="s">
        <v>103</v>
      </c>
      <c r="BU21" s="62" t="s">
        <v>65</v>
      </c>
      <c r="BV21" s="204"/>
      <c r="BW21" s="62"/>
      <c r="BX21" s="62" t="s">
        <v>102</v>
      </c>
      <c r="BY21" s="62" t="s">
        <v>102</v>
      </c>
      <c r="BZ21" s="62" t="s">
        <v>102</v>
      </c>
      <c r="CA21" s="140"/>
    </row>
    <row r="22" spans="1:79" ht="54.75" customHeight="1" x14ac:dyDescent="0.25">
      <c r="A22" s="486"/>
      <c r="B22" s="465"/>
      <c r="C22" s="468"/>
      <c r="D22" s="23" t="s">
        <v>73</v>
      </c>
      <c r="E22" s="62"/>
      <c r="F22" s="62" t="s">
        <v>102</v>
      </c>
      <c r="G22" s="62" t="s">
        <v>102</v>
      </c>
      <c r="H22" s="62" t="s">
        <v>102</v>
      </c>
      <c r="I22" s="141"/>
      <c r="J22" s="62"/>
      <c r="K22" s="62" t="s">
        <v>102</v>
      </c>
      <c r="L22" s="62" t="s">
        <v>102</v>
      </c>
      <c r="M22" s="62" t="s">
        <v>102</v>
      </c>
      <c r="N22" s="141"/>
      <c r="O22" s="62"/>
      <c r="P22" s="62" t="s">
        <v>102</v>
      </c>
      <c r="Q22" s="62" t="s">
        <v>102</v>
      </c>
      <c r="R22" s="62" t="s">
        <v>102</v>
      </c>
      <c r="S22" s="141"/>
      <c r="T22" s="62"/>
      <c r="U22" s="62" t="s">
        <v>102</v>
      </c>
      <c r="V22" s="62" t="s">
        <v>103</v>
      </c>
      <c r="W22" s="62" t="s">
        <v>102</v>
      </c>
      <c r="X22" s="141"/>
      <c r="Y22" s="62"/>
      <c r="Z22" s="62" t="s">
        <v>102</v>
      </c>
      <c r="AA22" s="62" t="s">
        <v>102</v>
      </c>
      <c r="AB22" s="62" t="s">
        <v>102</v>
      </c>
      <c r="AC22" s="141"/>
      <c r="AD22" s="62"/>
      <c r="AE22" s="62" t="s">
        <v>103</v>
      </c>
      <c r="AF22" s="62" t="s">
        <v>103</v>
      </c>
      <c r="AG22" s="62" t="s">
        <v>103</v>
      </c>
      <c r="AH22" s="141"/>
      <c r="AI22" s="62"/>
      <c r="AJ22" s="62" t="s">
        <v>103</v>
      </c>
      <c r="AK22" s="62" t="s">
        <v>103</v>
      </c>
      <c r="AL22" s="62" t="s">
        <v>103</v>
      </c>
      <c r="AM22" s="141"/>
      <c r="AN22" s="62"/>
      <c r="AO22" s="62" t="s">
        <v>102</v>
      </c>
      <c r="AP22" s="62" t="s">
        <v>102</v>
      </c>
      <c r="AQ22" s="62" t="s">
        <v>102</v>
      </c>
      <c r="AR22" s="140"/>
      <c r="AS22" s="62"/>
      <c r="AT22" s="62" t="s">
        <v>102</v>
      </c>
      <c r="AU22" s="62" t="s">
        <v>102</v>
      </c>
      <c r="AV22" s="62" t="s">
        <v>102</v>
      </c>
      <c r="AW22" s="205"/>
      <c r="AX22" s="62"/>
      <c r="AY22" s="62" t="s">
        <v>65</v>
      </c>
      <c r="AZ22" s="62" t="s">
        <v>103</v>
      </c>
      <c r="BA22" s="62" t="s">
        <v>65</v>
      </c>
      <c r="BB22" s="205"/>
      <c r="BC22" s="62"/>
      <c r="BD22" s="62" t="s">
        <v>102</v>
      </c>
      <c r="BE22" s="62" t="s">
        <v>102</v>
      </c>
      <c r="BF22" s="62" t="s">
        <v>102</v>
      </c>
      <c r="BG22" s="141"/>
      <c r="BH22" s="62"/>
      <c r="BI22" s="62" t="s">
        <v>102</v>
      </c>
      <c r="BJ22" s="62" t="s">
        <v>102</v>
      </c>
      <c r="BK22" s="62" t="s">
        <v>102</v>
      </c>
      <c r="BL22" s="141"/>
      <c r="BM22" s="62"/>
      <c r="BN22" s="62" t="s">
        <v>65</v>
      </c>
      <c r="BO22" s="62" t="s">
        <v>103</v>
      </c>
      <c r="BP22" s="62" t="s">
        <v>65</v>
      </c>
      <c r="BQ22" s="205"/>
      <c r="BR22" s="62"/>
      <c r="BS22" s="62" t="s">
        <v>103</v>
      </c>
      <c r="BT22" s="62" t="s">
        <v>103</v>
      </c>
      <c r="BU22" s="62" t="s">
        <v>65</v>
      </c>
      <c r="BV22" s="205"/>
      <c r="BW22" s="62"/>
      <c r="BX22" s="62" t="s">
        <v>102</v>
      </c>
      <c r="BY22" s="62" t="s">
        <v>102</v>
      </c>
      <c r="BZ22" s="62" t="s">
        <v>102</v>
      </c>
      <c r="CA22" s="141"/>
    </row>
    <row r="23" spans="1:79" ht="15" customHeight="1" x14ac:dyDescent="0.25">
      <c r="A23" s="486"/>
      <c r="B23" s="455" t="s">
        <v>78</v>
      </c>
      <c r="C23" s="458" t="s">
        <v>69</v>
      </c>
      <c r="D23" s="23" t="s">
        <v>79</v>
      </c>
      <c r="E23" s="62"/>
      <c r="F23" s="62" t="s">
        <v>102</v>
      </c>
      <c r="G23" s="62" t="s">
        <v>102</v>
      </c>
      <c r="H23" s="62" t="s">
        <v>102</v>
      </c>
      <c r="I23" s="139" t="s">
        <v>322</v>
      </c>
      <c r="J23" s="62"/>
      <c r="K23" s="62" t="s">
        <v>102</v>
      </c>
      <c r="L23" s="62" t="s">
        <v>102</v>
      </c>
      <c r="M23" s="62" t="s">
        <v>102</v>
      </c>
      <c r="N23" s="139" t="s">
        <v>323</v>
      </c>
      <c r="O23" s="62"/>
      <c r="P23" s="62" t="s">
        <v>102</v>
      </c>
      <c r="Q23" s="62" t="s">
        <v>102</v>
      </c>
      <c r="R23" s="62" t="s">
        <v>108</v>
      </c>
      <c r="S23" s="139" t="s">
        <v>324</v>
      </c>
      <c r="T23" s="62"/>
      <c r="U23" s="62" t="s">
        <v>102</v>
      </c>
      <c r="V23" s="62" t="s">
        <v>102</v>
      </c>
      <c r="W23" s="62" t="s">
        <v>108</v>
      </c>
      <c r="X23" s="139" t="s">
        <v>325</v>
      </c>
      <c r="Y23" s="62"/>
      <c r="Z23" s="62" t="s">
        <v>102</v>
      </c>
      <c r="AA23" s="62" t="s">
        <v>102</v>
      </c>
      <c r="AB23" s="62" t="s">
        <v>102</v>
      </c>
      <c r="AC23" s="139" t="s">
        <v>326</v>
      </c>
      <c r="AD23" s="62"/>
      <c r="AE23" s="62" t="s">
        <v>102</v>
      </c>
      <c r="AF23" s="62" t="s">
        <v>102</v>
      </c>
      <c r="AG23" s="62" t="s">
        <v>102</v>
      </c>
      <c r="AH23" s="139" t="s">
        <v>327</v>
      </c>
      <c r="AI23" s="62"/>
      <c r="AJ23" s="62" t="s">
        <v>108</v>
      </c>
      <c r="AK23" s="62" t="s">
        <v>102</v>
      </c>
      <c r="AL23" s="62" t="s">
        <v>108</v>
      </c>
      <c r="AM23" s="139" t="s">
        <v>328</v>
      </c>
      <c r="AN23" s="62"/>
      <c r="AO23" s="62" t="s">
        <v>102</v>
      </c>
      <c r="AP23" s="62" t="s">
        <v>102</v>
      </c>
      <c r="AQ23" s="62" t="s">
        <v>102</v>
      </c>
      <c r="AR23" s="139" t="s">
        <v>329</v>
      </c>
      <c r="AS23" s="62"/>
      <c r="AT23" s="62" t="s">
        <v>102</v>
      </c>
      <c r="AU23" s="62" t="s">
        <v>102</v>
      </c>
      <c r="AV23" s="62" t="s">
        <v>102</v>
      </c>
      <c r="AW23" s="139" t="s">
        <v>330</v>
      </c>
      <c r="AX23" s="62"/>
      <c r="AY23" s="62" t="s">
        <v>65</v>
      </c>
      <c r="AZ23" s="62" t="s">
        <v>103</v>
      </c>
      <c r="BA23" s="62" t="s">
        <v>65</v>
      </c>
      <c r="BB23" s="209"/>
      <c r="BC23" s="62"/>
      <c r="BD23" s="62" t="s">
        <v>102</v>
      </c>
      <c r="BE23" s="62" t="s">
        <v>102</v>
      </c>
      <c r="BF23" s="62" t="s">
        <v>102</v>
      </c>
      <c r="BG23" s="139" t="s">
        <v>331</v>
      </c>
      <c r="BH23" s="62"/>
      <c r="BI23" s="62" t="s">
        <v>102</v>
      </c>
      <c r="BJ23" s="62" t="s">
        <v>102</v>
      </c>
      <c r="BK23" s="62" t="s">
        <v>102</v>
      </c>
      <c r="BL23" s="139" t="s">
        <v>332</v>
      </c>
      <c r="BM23" s="62"/>
      <c r="BN23" s="62" t="s">
        <v>65</v>
      </c>
      <c r="BO23" s="62" t="s">
        <v>103</v>
      </c>
      <c r="BP23" s="62" t="s">
        <v>65</v>
      </c>
      <c r="BQ23" s="209"/>
      <c r="BR23" s="62"/>
      <c r="BS23" s="62" t="s">
        <v>103</v>
      </c>
      <c r="BT23" s="62" t="s">
        <v>103</v>
      </c>
      <c r="BU23" s="62" t="s">
        <v>65</v>
      </c>
      <c r="BV23" s="209"/>
      <c r="BW23" s="62"/>
      <c r="BX23" s="62" t="s">
        <v>102</v>
      </c>
      <c r="BY23" s="62" t="s">
        <v>102</v>
      </c>
      <c r="BZ23" s="62" t="s">
        <v>102</v>
      </c>
      <c r="CA23" s="139" t="s">
        <v>333</v>
      </c>
    </row>
    <row r="24" spans="1:79" ht="15" customHeight="1" x14ac:dyDescent="0.25">
      <c r="A24" s="486"/>
      <c r="B24" s="456"/>
      <c r="C24" s="458"/>
      <c r="D24" s="23" t="s">
        <v>60</v>
      </c>
      <c r="E24" s="62"/>
      <c r="F24" s="62" t="s">
        <v>102</v>
      </c>
      <c r="G24" s="62" t="s">
        <v>102</v>
      </c>
      <c r="H24" s="62" t="s">
        <v>102</v>
      </c>
      <c r="I24" s="140"/>
      <c r="J24" s="62"/>
      <c r="K24" s="62" t="s">
        <v>102</v>
      </c>
      <c r="L24" s="62" t="s">
        <v>102</v>
      </c>
      <c r="M24" s="62" t="s">
        <v>102</v>
      </c>
      <c r="N24" s="140"/>
      <c r="O24" s="62"/>
      <c r="P24" s="62" t="s">
        <v>102</v>
      </c>
      <c r="Q24" s="62" t="s">
        <v>102</v>
      </c>
      <c r="R24" s="62" t="s">
        <v>102</v>
      </c>
      <c r="S24" s="140"/>
      <c r="T24" s="62"/>
      <c r="U24" s="62" t="s">
        <v>102</v>
      </c>
      <c r="V24" s="62" t="s">
        <v>102</v>
      </c>
      <c r="W24" s="62" t="s">
        <v>102</v>
      </c>
      <c r="X24" s="140"/>
      <c r="Y24" s="62"/>
      <c r="Z24" s="62" t="s">
        <v>102</v>
      </c>
      <c r="AA24" s="62" t="s">
        <v>102</v>
      </c>
      <c r="AB24" s="62" t="s">
        <v>102</v>
      </c>
      <c r="AC24" s="140"/>
      <c r="AD24" s="62"/>
      <c r="AE24" s="62" t="s">
        <v>102</v>
      </c>
      <c r="AF24" s="62" t="s">
        <v>102</v>
      </c>
      <c r="AG24" s="62" t="s">
        <v>102</v>
      </c>
      <c r="AH24" s="140"/>
      <c r="AI24" s="62"/>
      <c r="AJ24" s="62" t="s">
        <v>108</v>
      </c>
      <c r="AK24" s="62" t="s">
        <v>103</v>
      </c>
      <c r="AL24" s="62" t="s">
        <v>108</v>
      </c>
      <c r="AM24" s="140"/>
      <c r="AN24" s="62"/>
      <c r="AO24" s="62" t="s">
        <v>102</v>
      </c>
      <c r="AP24" s="62" t="s">
        <v>102</v>
      </c>
      <c r="AQ24" s="62" t="s">
        <v>102</v>
      </c>
      <c r="AR24" s="140"/>
      <c r="AS24" s="62"/>
      <c r="AT24" s="62" t="s">
        <v>102</v>
      </c>
      <c r="AU24" s="62" t="s">
        <v>102</v>
      </c>
      <c r="AV24" s="62" t="s">
        <v>102</v>
      </c>
      <c r="AW24" s="140"/>
      <c r="AX24" s="62"/>
      <c r="AY24" s="62" t="s">
        <v>65</v>
      </c>
      <c r="AZ24" s="62" t="s">
        <v>103</v>
      </c>
      <c r="BA24" s="62" t="s">
        <v>65</v>
      </c>
      <c r="BB24" s="204"/>
      <c r="BC24" s="62"/>
      <c r="BD24" s="62" t="s">
        <v>102</v>
      </c>
      <c r="BE24" s="62" t="s">
        <v>102</v>
      </c>
      <c r="BF24" s="62" t="s">
        <v>102</v>
      </c>
      <c r="BG24" s="140"/>
      <c r="BH24" s="62"/>
      <c r="BI24" s="62" t="s">
        <v>102</v>
      </c>
      <c r="BJ24" s="62" t="s">
        <v>103</v>
      </c>
      <c r="BK24" s="62" t="s">
        <v>102</v>
      </c>
      <c r="BL24" s="140"/>
      <c r="BM24" s="62"/>
      <c r="BN24" s="62" t="s">
        <v>65</v>
      </c>
      <c r="BO24" s="62" t="s">
        <v>103</v>
      </c>
      <c r="BP24" s="62" t="s">
        <v>65</v>
      </c>
      <c r="BQ24" s="204"/>
      <c r="BR24" s="62"/>
      <c r="BS24" s="62" t="s">
        <v>103</v>
      </c>
      <c r="BT24" s="62" t="s">
        <v>103</v>
      </c>
      <c r="BU24" s="62" t="s">
        <v>65</v>
      </c>
      <c r="BV24" s="204"/>
      <c r="BW24" s="62"/>
      <c r="BX24" s="62" t="s">
        <v>102</v>
      </c>
      <c r="BY24" s="62" t="s">
        <v>103</v>
      </c>
      <c r="BZ24" s="62" t="s">
        <v>102</v>
      </c>
      <c r="CA24" s="140"/>
    </row>
    <row r="25" spans="1:79" ht="41.25" customHeight="1" x14ac:dyDescent="0.25">
      <c r="A25" s="486"/>
      <c r="B25" s="456"/>
      <c r="C25" s="458"/>
      <c r="D25" s="23" t="s">
        <v>80</v>
      </c>
      <c r="E25" s="62"/>
      <c r="F25" s="62" t="s">
        <v>102</v>
      </c>
      <c r="G25" s="62" t="s">
        <v>102</v>
      </c>
      <c r="H25" s="62" t="s">
        <v>102</v>
      </c>
      <c r="I25" s="140"/>
      <c r="J25" s="62"/>
      <c r="K25" s="62" t="s">
        <v>102</v>
      </c>
      <c r="L25" s="62" t="s">
        <v>102</v>
      </c>
      <c r="M25" s="62" t="s">
        <v>102</v>
      </c>
      <c r="N25" s="140"/>
      <c r="O25" s="62"/>
      <c r="P25" s="62" t="s">
        <v>102</v>
      </c>
      <c r="Q25" s="62" t="s">
        <v>102</v>
      </c>
      <c r="R25" s="62" t="s">
        <v>102</v>
      </c>
      <c r="S25" s="140"/>
      <c r="T25" s="62"/>
      <c r="U25" s="62" t="s">
        <v>102</v>
      </c>
      <c r="V25" s="62" t="s">
        <v>102</v>
      </c>
      <c r="W25" s="62" t="s">
        <v>102</v>
      </c>
      <c r="X25" s="140"/>
      <c r="Y25" s="62"/>
      <c r="Z25" s="62" t="s">
        <v>102</v>
      </c>
      <c r="AA25" s="62" t="s">
        <v>102</v>
      </c>
      <c r="AB25" s="62" t="s">
        <v>102</v>
      </c>
      <c r="AC25" s="140"/>
      <c r="AD25" s="62"/>
      <c r="AE25" s="62" t="s">
        <v>102</v>
      </c>
      <c r="AF25" s="62" t="s">
        <v>102</v>
      </c>
      <c r="AG25" s="62" t="s">
        <v>102</v>
      </c>
      <c r="AH25" s="140"/>
      <c r="AI25" s="62"/>
      <c r="AJ25" s="62" t="s">
        <v>102</v>
      </c>
      <c r="AK25" s="62" t="s">
        <v>102</v>
      </c>
      <c r="AL25" s="62" t="s">
        <v>102</v>
      </c>
      <c r="AM25" s="140"/>
      <c r="AN25" s="62"/>
      <c r="AO25" s="62" t="s">
        <v>102</v>
      </c>
      <c r="AP25" s="62" t="s">
        <v>102</v>
      </c>
      <c r="AQ25" s="62" t="s">
        <v>102</v>
      </c>
      <c r="AR25" s="140"/>
      <c r="AS25" s="62"/>
      <c r="AT25" s="62" t="s">
        <v>102</v>
      </c>
      <c r="AU25" s="62" t="s">
        <v>102</v>
      </c>
      <c r="AV25" s="62" t="s">
        <v>102</v>
      </c>
      <c r="AW25" s="140"/>
      <c r="AX25" s="62"/>
      <c r="AY25" s="62" t="s">
        <v>65</v>
      </c>
      <c r="AZ25" s="62" t="s">
        <v>103</v>
      </c>
      <c r="BA25" s="62" t="s">
        <v>65</v>
      </c>
      <c r="BB25" s="204"/>
      <c r="BC25" s="62"/>
      <c r="BD25" s="62" t="s">
        <v>102</v>
      </c>
      <c r="BE25" s="62" t="s">
        <v>102</v>
      </c>
      <c r="BF25" s="62" t="s">
        <v>102</v>
      </c>
      <c r="BG25" s="140"/>
      <c r="BH25" s="62"/>
      <c r="BI25" s="62" t="s">
        <v>102</v>
      </c>
      <c r="BJ25" s="62" t="s">
        <v>102</v>
      </c>
      <c r="BK25" s="62" t="s">
        <v>102</v>
      </c>
      <c r="BL25" s="140"/>
      <c r="BM25" s="62"/>
      <c r="BN25" s="62" t="s">
        <v>65</v>
      </c>
      <c r="BO25" s="62" t="s">
        <v>103</v>
      </c>
      <c r="BP25" s="62" t="s">
        <v>65</v>
      </c>
      <c r="BQ25" s="204"/>
      <c r="BR25" s="62"/>
      <c r="BS25" s="62" t="s">
        <v>103</v>
      </c>
      <c r="BT25" s="62" t="s">
        <v>103</v>
      </c>
      <c r="BU25" s="62" t="s">
        <v>65</v>
      </c>
      <c r="BV25" s="204"/>
      <c r="BW25" s="62"/>
      <c r="BX25" s="62" t="s">
        <v>102</v>
      </c>
      <c r="BY25" s="62" t="s">
        <v>102</v>
      </c>
      <c r="BZ25" s="62" t="s">
        <v>102</v>
      </c>
      <c r="CA25" s="140"/>
    </row>
    <row r="26" spans="1:79" ht="33.75" customHeight="1" x14ac:dyDescent="0.25">
      <c r="A26" s="486"/>
      <c r="B26" s="456"/>
      <c r="C26" s="458"/>
      <c r="D26" s="23" t="s">
        <v>81</v>
      </c>
      <c r="E26" s="62"/>
      <c r="F26" s="62" t="s">
        <v>102</v>
      </c>
      <c r="G26" s="62" t="s">
        <v>102</v>
      </c>
      <c r="H26" s="62" t="s">
        <v>102</v>
      </c>
      <c r="I26" s="140"/>
      <c r="J26" s="62"/>
      <c r="K26" s="62" t="s">
        <v>102</v>
      </c>
      <c r="L26" s="62" t="s">
        <v>102</v>
      </c>
      <c r="M26" s="62" t="s">
        <v>102</v>
      </c>
      <c r="N26" s="140"/>
      <c r="O26" s="62"/>
      <c r="P26" s="62" t="s">
        <v>102</v>
      </c>
      <c r="Q26" s="62" t="s">
        <v>102</v>
      </c>
      <c r="R26" s="62" t="s">
        <v>102</v>
      </c>
      <c r="S26" s="140"/>
      <c r="T26" s="62"/>
      <c r="U26" s="62" t="s">
        <v>102</v>
      </c>
      <c r="V26" s="62" t="s">
        <v>102</v>
      </c>
      <c r="W26" s="62" t="s">
        <v>102</v>
      </c>
      <c r="X26" s="140"/>
      <c r="Y26" s="62"/>
      <c r="Z26" s="62" t="s">
        <v>102</v>
      </c>
      <c r="AA26" s="62" t="s">
        <v>102</v>
      </c>
      <c r="AB26" s="62" t="s">
        <v>102</v>
      </c>
      <c r="AC26" s="140"/>
      <c r="AD26" s="62"/>
      <c r="AE26" s="62" t="s">
        <v>102</v>
      </c>
      <c r="AF26" s="62" t="s">
        <v>102</v>
      </c>
      <c r="AG26" s="62" t="s">
        <v>102</v>
      </c>
      <c r="AH26" s="140"/>
      <c r="AI26" s="62"/>
      <c r="AJ26" s="62" t="s">
        <v>102</v>
      </c>
      <c r="AK26" s="62" t="s">
        <v>102</v>
      </c>
      <c r="AL26" s="62" t="s">
        <v>102</v>
      </c>
      <c r="AM26" s="140"/>
      <c r="AN26" s="62"/>
      <c r="AO26" s="62" t="s">
        <v>102</v>
      </c>
      <c r="AP26" s="62" t="s">
        <v>102</v>
      </c>
      <c r="AQ26" s="62" t="s">
        <v>102</v>
      </c>
      <c r="AR26" s="140"/>
      <c r="AS26" s="62"/>
      <c r="AT26" s="62" t="s">
        <v>102</v>
      </c>
      <c r="AU26" s="62" t="s">
        <v>102</v>
      </c>
      <c r="AV26" s="62" t="s">
        <v>102</v>
      </c>
      <c r="AW26" s="140"/>
      <c r="AX26" s="62"/>
      <c r="AY26" s="62" t="s">
        <v>65</v>
      </c>
      <c r="AZ26" s="62" t="s">
        <v>103</v>
      </c>
      <c r="BA26" s="62" t="s">
        <v>65</v>
      </c>
      <c r="BB26" s="204"/>
      <c r="BC26" s="62"/>
      <c r="BD26" s="62" t="s">
        <v>102</v>
      </c>
      <c r="BE26" s="62" t="s">
        <v>103</v>
      </c>
      <c r="BF26" s="62" t="s">
        <v>102</v>
      </c>
      <c r="BG26" s="140"/>
      <c r="BH26" s="62"/>
      <c r="BI26" s="62" t="s">
        <v>102</v>
      </c>
      <c r="BJ26" s="62" t="s">
        <v>102</v>
      </c>
      <c r="BK26" s="62" t="s">
        <v>102</v>
      </c>
      <c r="BL26" s="140"/>
      <c r="BM26" s="62"/>
      <c r="BN26" s="62" t="s">
        <v>65</v>
      </c>
      <c r="BO26" s="62" t="s">
        <v>103</v>
      </c>
      <c r="BP26" s="62" t="s">
        <v>65</v>
      </c>
      <c r="BQ26" s="204"/>
      <c r="BR26" s="62"/>
      <c r="BS26" s="62" t="s">
        <v>103</v>
      </c>
      <c r="BT26" s="62" t="s">
        <v>103</v>
      </c>
      <c r="BU26" s="62" t="s">
        <v>65</v>
      </c>
      <c r="BV26" s="204"/>
      <c r="BW26" s="62"/>
      <c r="BX26" s="62" t="s">
        <v>102</v>
      </c>
      <c r="BY26" s="62" t="s">
        <v>102</v>
      </c>
      <c r="BZ26" s="62" t="s">
        <v>102</v>
      </c>
      <c r="CA26" s="140"/>
    </row>
    <row r="27" spans="1:79" ht="153.75" customHeight="1" x14ac:dyDescent="0.25">
      <c r="A27" s="486"/>
      <c r="B27" s="457"/>
      <c r="C27" s="458"/>
      <c r="D27" s="23" t="s">
        <v>82</v>
      </c>
      <c r="E27" s="62"/>
      <c r="F27" s="62" t="s">
        <v>102</v>
      </c>
      <c r="G27" s="62" t="s">
        <v>102</v>
      </c>
      <c r="H27" s="62" t="s">
        <v>102</v>
      </c>
      <c r="I27" s="141"/>
      <c r="J27" s="62"/>
      <c r="K27" s="62" t="s">
        <v>102</v>
      </c>
      <c r="L27" s="62" t="s">
        <v>102</v>
      </c>
      <c r="M27" s="62" t="s">
        <v>102</v>
      </c>
      <c r="N27" s="141"/>
      <c r="O27" s="62"/>
      <c r="P27" s="62" t="s">
        <v>102</v>
      </c>
      <c r="Q27" s="62" t="s">
        <v>102</v>
      </c>
      <c r="R27" s="62" t="s">
        <v>108</v>
      </c>
      <c r="S27" s="141"/>
      <c r="T27" s="62"/>
      <c r="U27" s="62" t="s">
        <v>102</v>
      </c>
      <c r="V27" s="62" t="s">
        <v>102</v>
      </c>
      <c r="W27" s="62" t="s">
        <v>108</v>
      </c>
      <c r="X27" s="141"/>
      <c r="Y27" s="62"/>
      <c r="Z27" s="62" t="s">
        <v>102</v>
      </c>
      <c r="AA27" s="62" t="s">
        <v>102</v>
      </c>
      <c r="AB27" s="62" t="s">
        <v>102</v>
      </c>
      <c r="AC27" s="141"/>
      <c r="AD27" s="62"/>
      <c r="AE27" s="62" t="s">
        <v>102</v>
      </c>
      <c r="AF27" s="62" t="s">
        <v>102</v>
      </c>
      <c r="AG27" s="62" t="s">
        <v>102</v>
      </c>
      <c r="AH27" s="141"/>
      <c r="AI27" s="62"/>
      <c r="AJ27" s="62" t="s">
        <v>102</v>
      </c>
      <c r="AK27" s="62" t="s">
        <v>102</v>
      </c>
      <c r="AL27" s="62" t="s">
        <v>102</v>
      </c>
      <c r="AM27" s="141"/>
      <c r="AN27" s="62"/>
      <c r="AO27" s="62" t="s">
        <v>102</v>
      </c>
      <c r="AP27" s="62" t="s">
        <v>102</v>
      </c>
      <c r="AQ27" s="62" t="s">
        <v>102</v>
      </c>
      <c r="AR27" s="141"/>
      <c r="AS27" s="62"/>
      <c r="AT27" s="62" t="s">
        <v>102</v>
      </c>
      <c r="AU27" s="62" t="s">
        <v>102</v>
      </c>
      <c r="AV27" s="62" t="s">
        <v>102</v>
      </c>
      <c r="AW27" s="141"/>
      <c r="AX27" s="62"/>
      <c r="AY27" s="62" t="s">
        <v>65</v>
      </c>
      <c r="AZ27" s="62" t="s">
        <v>103</v>
      </c>
      <c r="BA27" s="62" t="s">
        <v>65</v>
      </c>
      <c r="BB27" s="205"/>
      <c r="BC27" s="62"/>
      <c r="BD27" s="62" t="s">
        <v>102</v>
      </c>
      <c r="BE27" s="62" t="s">
        <v>102</v>
      </c>
      <c r="BF27" s="62" t="s">
        <v>102</v>
      </c>
      <c r="BG27" s="141"/>
      <c r="BH27" s="62"/>
      <c r="BI27" s="62" t="s">
        <v>102</v>
      </c>
      <c r="BJ27" s="62" t="s">
        <v>102</v>
      </c>
      <c r="BK27" s="62" t="s">
        <v>102</v>
      </c>
      <c r="BL27" s="141"/>
      <c r="BM27" s="62"/>
      <c r="BN27" s="62" t="s">
        <v>65</v>
      </c>
      <c r="BO27" s="62" t="s">
        <v>103</v>
      </c>
      <c r="BP27" s="62" t="s">
        <v>65</v>
      </c>
      <c r="BQ27" s="205"/>
      <c r="BR27" s="62"/>
      <c r="BS27" s="62" t="s">
        <v>103</v>
      </c>
      <c r="BT27" s="62" t="s">
        <v>103</v>
      </c>
      <c r="BU27" s="62" t="s">
        <v>65</v>
      </c>
      <c r="BV27" s="205"/>
      <c r="BW27" s="62"/>
      <c r="BX27" s="62" t="s">
        <v>102</v>
      </c>
      <c r="BY27" s="62" t="s">
        <v>102</v>
      </c>
      <c r="BZ27" s="62" t="s">
        <v>102</v>
      </c>
      <c r="CA27" s="141"/>
    </row>
    <row r="28" spans="1:79" ht="208.5" customHeight="1" x14ac:dyDescent="0.25">
      <c r="A28" s="486"/>
      <c r="B28" s="30" t="s">
        <v>84</v>
      </c>
      <c r="C28" s="22" t="s">
        <v>83</v>
      </c>
      <c r="D28" s="24" t="s">
        <v>96</v>
      </c>
      <c r="E28" s="62"/>
      <c r="F28" s="62" t="s">
        <v>103</v>
      </c>
      <c r="G28" s="62" t="s">
        <v>102</v>
      </c>
      <c r="H28" s="62" t="s">
        <v>108</v>
      </c>
      <c r="I28" s="49" t="s">
        <v>334</v>
      </c>
      <c r="J28" s="62"/>
      <c r="K28" s="62" t="s">
        <v>103</v>
      </c>
      <c r="L28" s="62" t="s">
        <v>103</v>
      </c>
      <c r="M28" s="62" t="s">
        <v>103</v>
      </c>
      <c r="N28" s="49" t="s">
        <v>335</v>
      </c>
      <c r="O28" s="62"/>
      <c r="P28" s="62" t="s">
        <v>102</v>
      </c>
      <c r="Q28" s="62" t="s">
        <v>102</v>
      </c>
      <c r="R28" s="62" t="s">
        <v>108</v>
      </c>
      <c r="S28" s="49" t="s">
        <v>336</v>
      </c>
      <c r="T28" s="62"/>
      <c r="U28" s="62" t="s">
        <v>102</v>
      </c>
      <c r="V28" s="62" t="s">
        <v>102</v>
      </c>
      <c r="W28" s="62" t="s">
        <v>108</v>
      </c>
      <c r="X28" s="49" t="s">
        <v>337</v>
      </c>
      <c r="Y28" s="62"/>
      <c r="Z28" s="62" t="s">
        <v>102</v>
      </c>
      <c r="AA28" s="62" t="s">
        <v>102</v>
      </c>
      <c r="AB28" s="62" t="s">
        <v>102</v>
      </c>
      <c r="AC28" s="49" t="s">
        <v>338</v>
      </c>
      <c r="AD28" s="62"/>
      <c r="AE28" s="62" t="s">
        <v>108</v>
      </c>
      <c r="AF28" s="62" t="s">
        <v>102</v>
      </c>
      <c r="AG28" s="62" t="s">
        <v>108</v>
      </c>
      <c r="AH28" s="49" t="s">
        <v>339</v>
      </c>
      <c r="AI28" s="62"/>
      <c r="AJ28" s="62" t="s">
        <v>103</v>
      </c>
      <c r="AK28" s="62" t="s">
        <v>102</v>
      </c>
      <c r="AL28" s="62" t="s">
        <v>103</v>
      </c>
      <c r="AM28" s="49" t="s">
        <v>340</v>
      </c>
      <c r="AN28" s="62"/>
      <c r="AO28" s="62" t="s">
        <v>102</v>
      </c>
      <c r="AP28" s="62" t="s">
        <v>102</v>
      </c>
      <c r="AQ28" s="62" t="s">
        <v>102</v>
      </c>
      <c r="AR28" s="49" t="s">
        <v>341</v>
      </c>
      <c r="AS28" s="62"/>
      <c r="AT28" s="62" t="s">
        <v>102</v>
      </c>
      <c r="AU28" s="62" t="s">
        <v>102</v>
      </c>
      <c r="AV28" s="62" t="s">
        <v>102</v>
      </c>
      <c r="AW28" s="62" t="s">
        <v>342</v>
      </c>
      <c r="AX28" s="62"/>
      <c r="AY28" s="62" t="s">
        <v>65</v>
      </c>
      <c r="AZ28" s="62" t="s">
        <v>103</v>
      </c>
      <c r="BA28" s="62" t="s">
        <v>65</v>
      </c>
      <c r="BB28" s="62"/>
      <c r="BC28" s="62"/>
      <c r="BD28" s="62" t="s">
        <v>102</v>
      </c>
      <c r="BE28" s="62" t="s">
        <v>102</v>
      </c>
      <c r="BF28" s="62" t="s">
        <v>102</v>
      </c>
      <c r="BG28" s="62" t="s">
        <v>343</v>
      </c>
      <c r="BH28" s="62"/>
      <c r="BI28" s="62" t="s">
        <v>103</v>
      </c>
      <c r="BJ28" s="62" t="s">
        <v>102</v>
      </c>
      <c r="BK28" s="62" t="s">
        <v>103</v>
      </c>
      <c r="BL28" s="49" t="s">
        <v>344</v>
      </c>
      <c r="BM28" s="62"/>
      <c r="BN28" s="62" t="s">
        <v>65</v>
      </c>
      <c r="BO28" s="62" t="s">
        <v>103</v>
      </c>
      <c r="BP28" s="62" t="s">
        <v>65</v>
      </c>
      <c r="BQ28" s="62"/>
      <c r="BR28" s="62"/>
      <c r="BS28" s="62" t="s">
        <v>103</v>
      </c>
      <c r="BT28" s="62" t="s">
        <v>103</v>
      </c>
      <c r="BU28" s="62" t="s">
        <v>65</v>
      </c>
      <c r="BV28" s="62"/>
      <c r="BW28" s="62"/>
      <c r="BX28" s="62" t="s">
        <v>103</v>
      </c>
      <c r="BY28" s="62" t="s">
        <v>102</v>
      </c>
      <c r="BZ28" s="62" t="s">
        <v>103</v>
      </c>
      <c r="CA28" s="49" t="s">
        <v>345</v>
      </c>
    </row>
    <row r="29" spans="1:79" ht="60" x14ac:dyDescent="0.25">
      <c r="A29" s="486"/>
      <c r="B29" s="469" t="s">
        <v>85</v>
      </c>
      <c r="C29" s="458" t="s">
        <v>87</v>
      </c>
      <c r="D29" s="21" t="s">
        <v>86</v>
      </c>
      <c r="E29" s="62"/>
      <c r="F29" s="62" t="s">
        <v>103</v>
      </c>
      <c r="G29" s="62" t="s">
        <v>102</v>
      </c>
      <c r="H29" s="62" t="s">
        <v>108</v>
      </c>
      <c r="I29" s="139" t="s">
        <v>795</v>
      </c>
      <c r="J29" s="62"/>
      <c r="K29" s="62" t="s">
        <v>102</v>
      </c>
      <c r="L29" s="62" t="s">
        <v>102</v>
      </c>
      <c r="M29" s="62" t="s">
        <v>102</v>
      </c>
      <c r="N29" s="139" t="s">
        <v>346</v>
      </c>
      <c r="O29" s="62"/>
      <c r="P29" s="62" t="s">
        <v>103</v>
      </c>
      <c r="Q29" s="62" t="s">
        <v>103</v>
      </c>
      <c r="R29" s="62" t="s">
        <v>103</v>
      </c>
      <c r="S29" s="139" t="s">
        <v>347</v>
      </c>
      <c r="T29" s="62"/>
      <c r="U29" s="62" t="s">
        <v>102</v>
      </c>
      <c r="V29" s="62" t="s">
        <v>102</v>
      </c>
      <c r="W29" s="62" t="s">
        <v>102</v>
      </c>
      <c r="X29" s="139" t="s">
        <v>348</v>
      </c>
      <c r="Y29" s="62"/>
      <c r="Z29" s="62" t="s">
        <v>102</v>
      </c>
      <c r="AA29" s="62" t="s">
        <v>102</v>
      </c>
      <c r="AB29" s="62" t="s">
        <v>102</v>
      </c>
      <c r="AC29" s="139" t="s">
        <v>349</v>
      </c>
      <c r="AD29" s="62"/>
      <c r="AE29" s="62" t="s">
        <v>108</v>
      </c>
      <c r="AF29" s="62" t="s">
        <v>102</v>
      </c>
      <c r="AG29" s="62" t="s">
        <v>108</v>
      </c>
      <c r="AH29" s="139" t="s">
        <v>799</v>
      </c>
      <c r="AI29" s="62"/>
      <c r="AJ29" s="62" t="s">
        <v>102</v>
      </c>
      <c r="AK29" s="62" t="s">
        <v>102</v>
      </c>
      <c r="AL29" s="62" t="s">
        <v>102</v>
      </c>
      <c r="AM29" s="139" t="s">
        <v>350</v>
      </c>
      <c r="AN29" s="62"/>
      <c r="AO29" s="62" t="s">
        <v>102</v>
      </c>
      <c r="AP29" s="62" t="s">
        <v>103</v>
      </c>
      <c r="AQ29" s="62" t="s">
        <v>102</v>
      </c>
      <c r="AR29" s="139" t="s">
        <v>351</v>
      </c>
      <c r="AS29" s="62"/>
      <c r="AT29" s="62" t="s">
        <v>65</v>
      </c>
      <c r="AU29" s="62" t="s">
        <v>103</v>
      </c>
      <c r="AV29" s="62" t="s">
        <v>65</v>
      </c>
      <c r="AW29" s="139" t="s">
        <v>352</v>
      </c>
      <c r="AX29" s="62"/>
      <c r="AY29" s="62" t="s">
        <v>65</v>
      </c>
      <c r="AZ29" s="62" t="s">
        <v>103</v>
      </c>
      <c r="BA29" s="62" t="s">
        <v>65</v>
      </c>
      <c r="BB29" s="209"/>
      <c r="BC29" s="62"/>
      <c r="BD29" s="62" t="s">
        <v>102</v>
      </c>
      <c r="BE29" s="62" t="s">
        <v>103</v>
      </c>
      <c r="BF29" s="62" t="s">
        <v>102</v>
      </c>
      <c r="BG29" s="139" t="s">
        <v>353</v>
      </c>
      <c r="BH29" s="62"/>
      <c r="BI29" s="62" t="s">
        <v>102</v>
      </c>
      <c r="BJ29" s="62" t="s">
        <v>102</v>
      </c>
      <c r="BK29" s="62" t="s">
        <v>102</v>
      </c>
      <c r="BL29" s="139" t="s">
        <v>354</v>
      </c>
      <c r="BM29" s="62"/>
      <c r="BN29" s="62" t="s">
        <v>65</v>
      </c>
      <c r="BO29" s="62" t="s">
        <v>103</v>
      </c>
      <c r="BP29" s="62" t="s">
        <v>65</v>
      </c>
      <c r="BQ29" s="209"/>
      <c r="BR29" s="62"/>
      <c r="BS29" s="62" t="s">
        <v>103</v>
      </c>
      <c r="BT29" s="62" t="s">
        <v>103</v>
      </c>
      <c r="BU29" s="62" t="s">
        <v>65</v>
      </c>
      <c r="BV29" s="209"/>
      <c r="BW29" s="62"/>
      <c r="BX29" s="62" t="s">
        <v>103</v>
      </c>
      <c r="BY29" s="62" t="s">
        <v>103</v>
      </c>
      <c r="BZ29" s="62" t="s">
        <v>103</v>
      </c>
      <c r="CA29" s="139" t="s">
        <v>355</v>
      </c>
    </row>
    <row r="30" spans="1:79" ht="33" customHeight="1" x14ac:dyDescent="0.25">
      <c r="A30" s="486"/>
      <c r="B30" s="470"/>
      <c r="C30" s="458"/>
      <c r="D30" s="23" t="s">
        <v>60</v>
      </c>
      <c r="E30" s="62"/>
      <c r="F30" s="62" t="s">
        <v>103</v>
      </c>
      <c r="G30" s="62" t="s">
        <v>102</v>
      </c>
      <c r="H30" s="62" t="s">
        <v>102</v>
      </c>
      <c r="I30" s="141"/>
      <c r="J30" s="62"/>
      <c r="K30" s="62" t="s">
        <v>102</v>
      </c>
      <c r="L30" s="62" t="s">
        <v>102</v>
      </c>
      <c r="M30" s="62" t="s">
        <v>102</v>
      </c>
      <c r="N30" s="141"/>
      <c r="O30" s="62"/>
      <c r="P30" s="62" t="s">
        <v>103</v>
      </c>
      <c r="Q30" s="62" t="s">
        <v>103</v>
      </c>
      <c r="R30" s="62" t="s">
        <v>103</v>
      </c>
      <c r="S30" s="141"/>
      <c r="T30" s="62"/>
      <c r="U30" s="62" t="s">
        <v>102</v>
      </c>
      <c r="V30" s="62" t="s">
        <v>102</v>
      </c>
      <c r="W30" s="62" t="s">
        <v>102</v>
      </c>
      <c r="X30" s="141"/>
      <c r="Y30" s="62"/>
      <c r="Z30" s="62" t="s">
        <v>102</v>
      </c>
      <c r="AA30" s="62" t="s">
        <v>102</v>
      </c>
      <c r="AB30" s="62" t="s">
        <v>102</v>
      </c>
      <c r="AC30" s="141"/>
      <c r="AD30" s="62"/>
      <c r="AE30" s="62" t="s">
        <v>108</v>
      </c>
      <c r="AF30" s="62" t="s">
        <v>102</v>
      </c>
      <c r="AG30" s="62" t="s">
        <v>108</v>
      </c>
      <c r="AH30" s="141"/>
      <c r="AI30" s="62"/>
      <c r="AJ30" s="62" t="s">
        <v>102</v>
      </c>
      <c r="AK30" s="62" t="s">
        <v>102</v>
      </c>
      <c r="AL30" s="62" t="s">
        <v>102</v>
      </c>
      <c r="AM30" s="141"/>
      <c r="AN30" s="62"/>
      <c r="AO30" s="62" t="s">
        <v>102</v>
      </c>
      <c r="AP30" s="62" t="s">
        <v>103</v>
      </c>
      <c r="AQ30" s="62" t="s">
        <v>102</v>
      </c>
      <c r="AR30" s="141"/>
      <c r="AS30" s="62"/>
      <c r="AT30" s="62" t="s">
        <v>65</v>
      </c>
      <c r="AU30" s="62" t="s">
        <v>103</v>
      </c>
      <c r="AV30" s="62" t="s">
        <v>65</v>
      </c>
      <c r="AW30" s="141"/>
      <c r="AX30" s="62"/>
      <c r="AY30" s="62" t="s">
        <v>65</v>
      </c>
      <c r="AZ30" s="62" t="s">
        <v>103</v>
      </c>
      <c r="BA30" s="62" t="s">
        <v>65</v>
      </c>
      <c r="BB30" s="205"/>
      <c r="BC30" s="62"/>
      <c r="BD30" s="62" t="s">
        <v>102</v>
      </c>
      <c r="BE30" s="62" t="s">
        <v>103</v>
      </c>
      <c r="BF30" s="62" t="s">
        <v>102</v>
      </c>
      <c r="BG30" s="141"/>
      <c r="BH30" s="62"/>
      <c r="BI30" s="62" t="s">
        <v>102</v>
      </c>
      <c r="BJ30" s="62" t="s">
        <v>102</v>
      </c>
      <c r="BK30" s="62" t="s">
        <v>102</v>
      </c>
      <c r="BL30" s="141"/>
      <c r="BM30" s="62"/>
      <c r="BN30" s="62" t="s">
        <v>65</v>
      </c>
      <c r="BO30" s="62" t="s">
        <v>103</v>
      </c>
      <c r="BP30" s="62" t="s">
        <v>65</v>
      </c>
      <c r="BQ30" s="205"/>
      <c r="BR30" s="62"/>
      <c r="BS30" s="62" t="s">
        <v>103</v>
      </c>
      <c r="BT30" s="62" t="s">
        <v>103</v>
      </c>
      <c r="BU30" s="62" t="s">
        <v>65</v>
      </c>
      <c r="BV30" s="205"/>
      <c r="BW30" s="62"/>
      <c r="BX30" s="62" t="s">
        <v>103</v>
      </c>
      <c r="BY30" s="62" t="s">
        <v>103</v>
      </c>
      <c r="BZ30" s="62" t="s">
        <v>103</v>
      </c>
      <c r="CA30" s="141"/>
    </row>
    <row r="31" spans="1:79" ht="228.75" customHeight="1" x14ac:dyDescent="0.25">
      <c r="A31" s="486"/>
      <c r="B31" s="26" t="s">
        <v>244</v>
      </c>
      <c r="C31" s="19" t="s">
        <v>69</v>
      </c>
      <c r="D31" s="24" t="s">
        <v>91</v>
      </c>
      <c r="E31" s="62"/>
      <c r="F31" s="62" t="s">
        <v>102</v>
      </c>
      <c r="G31" s="62" t="s">
        <v>102</v>
      </c>
      <c r="H31" s="62" t="s">
        <v>102</v>
      </c>
      <c r="I31" s="49" t="s">
        <v>356</v>
      </c>
      <c r="J31" s="62"/>
      <c r="K31" s="62" t="s">
        <v>102</v>
      </c>
      <c r="L31" s="62" t="s">
        <v>102</v>
      </c>
      <c r="M31" s="62" t="s">
        <v>102</v>
      </c>
      <c r="N31" s="49" t="s">
        <v>357</v>
      </c>
      <c r="O31" s="62"/>
      <c r="P31" s="62" t="s">
        <v>102</v>
      </c>
      <c r="Q31" s="62" t="s">
        <v>102</v>
      </c>
      <c r="R31" s="62" t="s">
        <v>108</v>
      </c>
      <c r="S31" s="49" t="s">
        <v>358</v>
      </c>
      <c r="T31" s="62"/>
      <c r="U31" s="62" t="s">
        <v>102</v>
      </c>
      <c r="V31" s="62" t="s">
        <v>103</v>
      </c>
      <c r="W31" s="62" t="s">
        <v>108</v>
      </c>
      <c r="X31" s="49" t="s">
        <v>359</v>
      </c>
      <c r="Y31" s="62"/>
      <c r="Z31" s="62" t="s">
        <v>102</v>
      </c>
      <c r="AA31" s="62" t="s">
        <v>102</v>
      </c>
      <c r="AB31" s="62" t="s">
        <v>102</v>
      </c>
      <c r="AC31" s="49" t="s">
        <v>360</v>
      </c>
      <c r="AD31" s="62"/>
      <c r="AE31" s="62" t="s">
        <v>102</v>
      </c>
      <c r="AF31" s="62" t="s">
        <v>102</v>
      </c>
      <c r="AG31" s="62" t="s">
        <v>102</v>
      </c>
      <c r="AH31" s="49" t="s">
        <v>361</v>
      </c>
      <c r="AI31" s="62"/>
      <c r="AJ31" s="62" t="s">
        <v>102</v>
      </c>
      <c r="AK31" s="62" t="s">
        <v>102</v>
      </c>
      <c r="AL31" s="62" t="s">
        <v>102</v>
      </c>
      <c r="AM31" s="49" t="s">
        <v>362</v>
      </c>
      <c r="AN31" s="62"/>
      <c r="AO31" s="62" t="s">
        <v>102</v>
      </c>
      <c r="AP31" s="62" t="s">
        <v>102</v>
      </c>
      <c r="AQ31" s="62" t="s">
        <v>108</v>
      </c>
      <c r="AR31" s="49" t="s">
        <v>363</v>
      </c>
      <c r="AS31" s="62"/>
      <c r="AT31" s="62" t="s">
        <v>65</v>
      </c>
      <c r="AU31" s="62" t="s">
        <v>103</v>
      </c>
      <c r="AV31" s="62" t="s">
        <v>65</v>
      </c>
      <c r="AW31" s="49" t="s">
        <v>352</v>
      </c>
      <c r="AX31" s="62"/>
      <c r="AY31" s="62" t="s">
        <v>65</v>
      </c>
      <c r="AZ31" s="62" t="s">
        <v>103</v>
      </c>
      <c r="BA31" s="62" t="s">
        <v>65</v>
      </c>
      <c r="BB31" s="62"/>
      <c r="BC31" s="62"/>
      <c r="BD31" s="62" t="s">
        <v>102</v>
      </c>
      <c r="BE31" s="62" t="s">
        <v>102</v>
      </c>
      <c r="BF31" s="62" t="s">
        <v>102</v>
      </c>
      <c r="BG31" s="49" t="s">
        <v>364</v>
      </c>
      <c r="BH31" s="62"/>
      <c r="BI31" s="62" t="s">
        <v>102</v>
      </c>
      <c r="BJ31" s="62" t="s">
        <v>102</v>
      </c>
      <c r="BK31" s="62" t="s">
        <v>102</v>
      </c>
      <c r="BL31" s="49" t="s">
        <v>365</v>
      </c>
      <c r="BM31" s="62"/>
      <c r="BN31" s="62" t="s">
        <v>65</v>
      </c>
      <c r="BO31" s="62" t="s">
        <v>103</v>
      </c>
      <c r="BP31" s="62" t="s">
        <v>65</v>
      </c>
      <c r="BQ31" s="62"/>
      <c r="BR31" s="62"/>
      <c r="BS31" s="62" t="s">
        <v>103</v>
      </c>
      <c r="BT31" s="62" t="s">
        <v>103</v>
      </c>
      <c r="BU31" s="62" t="s">
        <v>65</v>
      </c>
      <c r="BV31" s="62"/>
      <c r="BW31" s="62"/>
      <c r="BX31" s="62" t="s">
        <v>102</v>
      </c>
      <c r="BY31" s="62" t="s">
        <v>102</v>
      </c>
      <c r="BZ31" s="62" t="s">
        <v>102</v>
      </c>
      <c r="CA31" s="49" t="s">
        <v>366</v>
      </c>
    </row>
    <row r="32" spans="1:79" ht="43.5" customHeight="1" x14ac:dyDescent="0.25">
      <c r="A32" s="486"/>
      <c r="B32" s="472" t="s">
        <v>90</v>
      </c>
      <c r="C32" s="458" t="s">
        <v>69</v>
      </c>
      <c r="D32" s="25" t="s">
        <v>92</v>
      </c>
      <c r="E32" s="62"/>
      <c r="F32" s="62" t="s">
        <v>102</v>
      </c>
      <c r="G32" s="62" t="s">
        <v>102</v>
      </c>
      <c r="H32" s="62" t="s">
        <v>102</v>
      </c>
      <c r="I32" s="139" t="s">
        <v>807</v>
      </c>
      <c r="J32" s="62"/>
      <c r="K32" s="62" t="s">
        <v>102</v>
      </c>
      <c r="L32" s="62" t="s">
        <v>102</v>
      </c>
      <c r="M32" s="62" t="s">
        <v>102</v>
      </c>
      <c r="N32" s="139" t="s">
        <v>810</v>
      </c>
      <c r="O32" s="62"/>
      <c r="P32" s="62" t="s">
        <v>102</v>
      </c>
      <c r="Q32" s="62" t="s">
        <v>102</v>
      </c>
      <c r="R32" s="62" t="s">
        <v>102</v>
      </c>
      <c r="S32" s="139" t="s">
        <v>367</v>
      </c>
      <c r="T32" s="62"/>
      <c r="U32" s="62" t="s">
        <v>102</v>
      </c>
      <c r="V32" s="62" t="s">
        <v>102</v>
      </c>
      <c r="W32" s="62" t="s">
        <v>102</v>
      </c>
      <c r="X32" s="139" t="s">
        <v>796</v>
      </c>
      <c r="Y32" s="62"/>
      <c r="Z32" s="62" t="s">
        <v>102</v>
      </c>
      <c r="AA32" s="62" t="s">
        <v>103</v>
      </c>
      <c r="AB32" s="62" t="s">
        <v>102</v>
      </c>
      <c r="AC32" s="139" t="s">
        <v>368</v>
      </c>
      <c r="AD32" s="62"/>
      <c r="AE32" s="62" t="s">
        <v>103</v>
      </c>
      <c r="AF32" s="62" t="s">
        <v>102</v>
      </c>
      <c r="AG32" s="62" t="s">
        <v>103</v>
      </c>
      <c r="AH32" s="139" t="s">
        <v>801</v>
      </c>
      <c r="AI32" s="62"/>
      <c r="AJ32" s="62" t="s">
        <v>103</v>
      </c>
      <c r="AK32" s="62" t="s">
        <v>103</v>
      </c>
      <c r="AL32" s="62" t="s">
        <v>103</v>
      </c>
      <c r="AM32" s="139" t="s">
        <v>369</v>
      </c>
      <c r="AN32" s="62"/>
      <c r="AO32" s="62" t="s">
        <v>103</v>
      </c>
      <c r="AP32" s="62" t="s">
        <v>103</v>
      </c>
      <c r="AQ32" s="62" t="s">
        <v>103</v>
      </c>
      <c r="AR32" s="139" t="s">
        <v>370</v>
      </c>
      <c r="AS32" s="62"/>
      <c r="AT32" s="62" t="s">
        <v>65</v>
      </c>
      <c r="AU32" s="62" t="s">
        <v>103</v>
      </c>
      <c r="AV32" s="62" t="s">
        <v>65</v>
      </c>
      <c r="AW32" s="139" t="s">
        <v>352</v>
      </c>
      <c r="AX32" s="62"/>
      <c r="AY32" s="62" t="s">
        <v>65</v>
      </c>
      <c r="AZ32" s="62" t="s">
        <v>103</v>
      </c>
      <c r="BA32" s="62" t="s">
        <v>65</v>
      </c>
      <c r="BB32" s="209"/>
      <c r="BC32" s="62"/>
      <c r="BD32" s="62" t="s">
        <v>102</v>
      </c>
      <c r="BE32" s="62" t="s">
        <v>102</v>
      </c>
      <c r="BF32" s="62" t="s">
        <v>102</v>
      </c>
      <c r="BG32" s="139" t="s">
        <v>371</v>
      </c>
      <c r="BH32" s="62"/>
      <c r="BI32" s="62" t="s">
        <v>102</v>
      </c>
      <c r="BJ32" s="62" t="s">
        <v>102</v>
      </c>
      <c r="BK32" s="62" t="s">
        <v>102</v>
      </c>
      <c r="BL32" s="139" t="s">
        <v>372</v>
      </c>
      <c r="BM32" s="62"/>
      <c r="BN32" s="62" t="s">
        <v>102</v>
      </c>
      <c r="BO32" s="62" t="s">
        <v>103</v>
      </c>
      <c r="BP32" s="62" t="s">
        <v>102</v>
      </c>
      <c r="BQ32" s="139" t="s">
        <v>373</v>
      </c>
      <c r="BR32" s="62"/>
      <c r="BS32" s="62" t="s">
        <v>103</v>
      </c>
      <c r="BT32" s="62" t="s">
        <v>103</v>
      </c>
      <c r="BU32" s="62" t="s">
        <v>65</v>
      </c>
      <c r="BV32" s="209"/>
      <c r="BW32" s="62"/>
      <c r="BX32" s="62" t="s">
        <v>102</v>
      </c>
      <c r="BY32" s="62" t="s">
        <v>103</v>
      </c>
      <c r="BZ32" s="62" t="s">
        <v>102</v>
      </c>
      <c r="CA32" s="139" t="s">
        <v>374</v>
      </c>
    </row>
    <row r="33" spans="1:86" ht="29.25" customHeight="1" x14ac:dyDescent="0.25">
      <c r="A33" s="486"/>
      <c r="B33" s="472"/>
      <c r="C33" s="458"/>
      <c r="D33" s="24" t="s">
        <v>93</v>
      </c>
      <c r="E33" s="62"/>
      <c r="F33" s="62" t="s">
        <v>102</v>
      </c>
      <c r="G33" s="62" t="s">
        <v>102</v>
      </c>
      <c r="H33" s="62" t="s">
        <v>102</v>
      </c>
      <c r="I33" s="140"/>
      <c r="J33" s="62"/>
      <c r="K33" s="62" t="s">
        <v>102</v>
      </c>
      <c r="L33" s="62" t="s">
        <v>102</v>
      </c>
      <c r="M33" s="62" t="s">
        <v>102</v>
      </c>
      <c r="N33" s="140"/>
      <c r="O33" s="62"/>
      <c r="P33" s="62" t="s">
        <v>102</v>
      </c>
      <c r="Q33" s="62" t="s">
        <v>102</v>
      </c>
      <c r="R33" s="62" t="s">
        <v>102</v>
      </c>
      <c r="S33" s="140"/>
      <c r="T33" s="62"/>
      <c r="U33" s="62" t="s">
        <v>102</v>
      </c>
      <c r="V33" s="62" t="s">
        <v>102</v>
      </c>
      <c r="W33" s="62" t="s">
        <v>102</v>
      </c>
      <c r="X33" s="140"/>
      <c r="Y33" s="62"/>
      <c r="Z33" s="62" t="s">
        <v>102</v>
      </c>
      <c r="AA33" s="62" t="s">
        <v>102</v>
      </c>
      <c r="AB33" s="62" t="s">
        <v>102</v>
      </c>
      <c r="AC33" s="140"/>
      <c r="AD33" s="62"/>
      <c r="AE33" s="62" t="s">
        <v>103</v>
      </c>
      <c r="AF33" s="62" t="s">
        <v>102</v>
      </c>
      <c r="AG33" s="62" t="s">
        <v>103</v>
      </c>
      <c r="AH33" s="140"/>
      <c r="AI33" s="62"/>
      <c r="AJ33" s="62" t="s">
        <v>103</v>
      </c>
      <c r="AK33" s="62" t="s">
        <v>102</v>
      </c>
      <c r="AL33" s="62" t="s">
        <v>103</v>
      </c>
      <c r="AM33" s="140"/>
      <c r="AN33" s="62"/>
      <c r="AO33" s="62" t="s">
        <v>103</v>
      </c>
      <c r="AP33" s="62" t="s">
        <v>102</v>
      </c>
      <c r="AQ33" s="62" t="s">
        <v>103</v>
      </c>
      <c r="AR33" s="140"/>
      <c r="AS33" s="62"/>
      <c r="AT33" s="62" t="s">
        <v>65</v>
      </c>
      <c r="AU33" s="62" t="s">
        <v>103</v>
      </c>
      <c r="AV33" s="62" t="s">
        <v>65</v>
      </c>
      <c r="AW33" s="140"/>
      <c r="AX33" s="62"/>
      <c r="AY33" s="62" t="s">
        <v>65</v>
      </c>
      <c r="AZ33" s="62" t="s">
        <v>103</v>
      </c>
      <c r="BA33" s="62" t="s">
        <v>65</v>
      </c>
      <c r="BB33" s="204"/>
      <c r="BC33" s="62"/>
      <c r="BD33" s="62" t="s">
        <v>102</v>
      </c>
      <c r="BE33" s="62" t="s">
        <v>102</v>
      </c>
      <c r="BF33" s="62" t="s">
        <v>102</v>
      </c>
      <c r="BG33" s="140"/>
      <c r="BH33" s="62"/>
      <c r="BI33" s="62" t="s">
        <v>102</v>
      </c>
      <c r="BJ33" s="62" t="s">
        <v>102</v>
      </c>
      <c r="BK33" s="62" t="s">
        <v>102</v>
      </c>
      <c r="BL33" s="140"/>
      <c r="BM33" s="62"/>
      <c r="BN33" s="62" t="s">
        <v>102</v>
      </c>
      <c r="BO33" s="62" t="s">
        <v>102</v>
      </c>
      <c r="BP33" s="62" t="s">
        <v>102</v>
      </c>
      <c r="BQ33" s="140"/>
      <c r="BR33" s="62"/>
      <c r="BS33" s="62" t="s">
        <v>103</v>
      </c>
      <c r="BT33" s="62" t="s">
        <v>103</v>
      </c>
      <c r="BU33" s="62" t="s">
        <v>65</v>
      </c>
      <c r="BV33" s="204"/>
      <c r="BW33" s="62"/>
      <c r="BX33" s="62" t="s">
        <v>102</v>
      </c>
      <c r="BY33" s="62" t="s">
        <v>102</v>
      </c>
      <c r="BZ33" s="62" t="s">
        <v>102</v>
      </c>
      <c r="CA33" s="140"/>
    </row>
    <row r="34" spans="1:86" ht="37.5" customHeight="1" x14ac:dyDescent="0.25">
      <c r="A34" s="486"/>
      <c r="B34" s="472"/>
      <c r="C34" s="458"/>
      <c r="D34" s="24" t="s">
        <v>94</v>
      </c>
      <c r="E34" s="62"/>
      <c r="F34" s="62" t="s">
        <v>102</v>
      </c>
      <c r="G34" s="62" t="s">
        <v>102</v>
      </c>
      <c r="H34" s="62" t="s">
        <v>102</v>
      </c>
      <c r="I34" s="140"/>
      <c r="J34" s="62"/>
      <c r="K34" s="62" t="s">
        <v>102</v>
      </c>
      <c r="L34" s="62" t="s">
        <v>102</v>
      </c>
      <c r="M34" s="62" t="s">
        <v>102</v>
      </c>
      <c r="N34" s="140"/>
      <c r="O34" s="62"/>
      <c r="P34" s="62" t="s">
        <v>102</v>
      </c>
      <c r="Q34" s="62" t="s">
        <v>102</v>
      </c>
      <c r="R34" s="62" t="s">
        <v>102</v>
      </c>
      <c r="S34" s="140"/>
      <c r="T34" s="62"/>
      <c r="U34" s="62" t="s">
        <v>102</v>
      </c>
      <c r="V34" s="62" t="s">
        <v>102</v>
      </c>
      <c r="W34" s="62" t="s">
        <v>102</v>
      </c>
      <c r="X34" s="140"/>
      <c r="Y34" s="62"/>
      <c r="Z34" s="62" t="s">
        <v>102</v>
      </c>
      <c r="AA34" s="62" t="s">
        <v>102</v>
      </c>
      <c r="AB34" s="62" t="s">
        <v>102</v>
      </c>
      <c r="AC34" s="140"/>
      <c r="AD34" s="62"/>
      <c r="AE34" s="62" t="s">
        <v>103</v>
      </c>
      <c r="AF34" s="62" t="s">
        <v>103</v>
      </c>
      <c r="AG34" s="62" t="s">
        <v>103</v>
      </c>
      <c r="AH34" s="140"/>
      <c r="AI34" s="62"/>
      <c r="AJ34" s="62" t="s">
        <v>103</v>
      </c>
      <c r="AK34" s="62" t="s">
        <v>103</v>
      </c>
      <c r="AL34" s="62" t="s">
        <v>103</v>
      </c>
      <c r="AM34" s="140"/>
      <c r="AN34" s="62"/>
      <c r="AO34" s="62" t="s">
        <v>103</v>
      </c>
      <c r="AP34" s="62" t="s">
        <v>103</v>
      </c>
      <c r="AQ34" s="62" t="s">
        <v>103</v>
      </c>
      <c r="AR34" s="140"/>
      <c r="AS34" s="62"/>
      <c r="AT34" s="62" t="s">
        <v>65</v>
      </c>
      <c r="AU34" s="62" t="s">
        <v>103</v>
      </c>
      <c r="AV34" s="62" t="s">
        <v>65</v>
      </c>
      <c r="AW34" s="140"/>
      <c r="AX34" s="62"/>
      <c r="AY34" s="62" t="s">
        <v>65</v>
      </c>
      <c r="AZ34" s="62" t="s">
        <v>103</v>
      </c>
      <c r="BA34" s="62" t="s">
        <v>65</v>
      </c>
      <c r="BB34" s="204"/>
      <c r="BC34" s="62"/>
      <c r="BD34" s="62" t="s">
        <v>102</v>
      </c>
      <c r="BE34" s="62" t="s">
        <v>102</v>
      </c>
      <c r="BF34" s="62" t="s">
        <v>102</v>
      </c>
      <c r="BG34" s="140"/>
      <c r="BH34" s="62"/>
      <c r="BI34" s="62" t="s">
        <v>102</v>
      </c>
      <c r="BJ34" s="62" t="s">
        <v>102</v>
      </c>
      <c r="BK34" s="62" t="s">
        <v>102</v>
      </c>
      <c r="BL34" s="140"/>
      <c r="BM34" s="62"/>
      <c r="BN34" s="62" t="s">
        <v>103</v>
      </c>
      <c r="BO34" s="62" t="s">
        <v>102</v>
      </c>
      <c r="BP34" s="62" t="s">
        <v>103</v>
      </c>
      <c r="BQ34" s="140"/>
      <c r="BR34" s="62"/>
      <c r="BS34" s="62" t="s">
        <v>103</v>
      </c>
      <c r="BT34" s="62" t="s">
        <v>103</v>
      </c>
      <c r="BU34" s="62" t="s">
        <v>65</v>
      </c>
      <c r="BV34" s="204"/>
      <c r="BW34" s="62"/>
      <c r="BX34" s="62" t="s">
        <v>103</v>
      </c>
      <c r="BY34" s="62" t="s">
        <v>103</v>
      </c>
      <c r="BZ34" s="62" t="s">
        <v>103</v>
      </c>
      <c r="CA34" s="140"/>
    </row>
    <row r="35" spans="1:86" ht="51" customHeight="1" x14ac:dyDescent="0.25">
      <c r="A35" s="486"/>
      <c r="B35" s="472"/>
      <c r="C35" s="458"/>
      <c r="D35" s="25" t="s">
        <v>245</v>
      </c>
      <c r="E35" s="62"/>
      <c r="F35" s="62" t="s">
        <v>102</v>
      </c>
      <c r="G35" s="62" t="s">
        <v>102</v>
      </c>
      <c r="H35" s="62" t="s">
        <v>102</v>
      </c>
      <c r="I35" s="140"/>
      <c r="J35" s="62"/>
      <c r="K35" s="62" t="s">
        <v>102</v>
      </c>
      <c r="L35" s="62" t="s">
        <v>102</v>
      </c>
      <c r="M35" s="62" t="s">
        <v>102</v>
      </c>
      <c r="N35" s="140"/>
      <c r="O35" s="62"/>
      <c r="P35" s="62" t="s">
        <v>102</v>
      </c>
      <c r="Q35" s="62" t="s">
        <v>102</v>
      </c>
      <c r="R35" s="62" t="s">
        <v>102</v>
      </c>
      <c r="S35" s="140"/>
      <c r="T35" s="62"/>
      <c r="U35" s="62" t="s">
        <v>102</v>
      </c>
      <c r="V35" s="62" t="s">
        <v>102</v>
      </c>
      <c r="W35" s="62" t="s">
        <v>102</v>
      </c>
      <c r="X35" s="140"/>
      <c r="Y35" s="62"/>
      <c r="Z35" s="62" t="s">
        <v>102</v>
      </c>
      <c r="AA35" s="62" t="s">
        <v>102</v>
      </c>
      <c r="AB35" s="62" t="s">
        <v>102</v>
      </c>
      <c r="AC35" s="140"/>
      <c r="AD35" s="62"/>
      <c r="AE35" s="62" t="s">
        <v>103</v>
      </c>
      <c r="AF35" s="62" t="s">
        <v>103</v>
      </c>
      <c r="AG35" s="62" t="s">
        <v>103</v>
      </c>
      <c r="AH35" s="140"/>
      <c r="AI35" s="62"/>
      <c r="AJ35" s="62" t="s">
        <v>103</v>
      </c>
      <c r="AK35" s="62" t="s">
        <v>103</v>
      </c>
      <c r="AL35" s="62" t="s">
        <v>103</v>
      </c>
      <c r="AM35" s="140"/>
      <c r="AN35" s="62"/>
      <c r="AO35" s="62" t="s">
        <v>103</v>
      </c>
      <c r="AP35" s="62" t="s">
        <v>103</v>
      </c>
      <c r="AQ35" s="62" t="s">
        <v>103</v>
      </c>
      <c r="AR35" s="140"/>
      <c r="AS35" s="62"/>
      <c r="AT35" s="62" t="s">
        <v>65</v>
      </c>
      <c r="AU35" s="62" t="s">
        <v>103</v>
      </c>
      <c r="AV35" s="62" t="s">
        <v>65</v>
      </c>
      <c r="AW35" s="140"/>
      <c r="AX35" s="62"/>
      <c r="AY35" s="62" t="s">
        <v>65</v>
      </c>
      <c r="AZ35" s="62" t="s">
        <v>103</v>
      </c>
      <c r="BA35" s="62" t="s">
        <v>65</v>
      </c>
      <c r="BB35" s="204"/>
      <c r="BC35" s="62"/>
      <c r="BD35" s="62" t="s">
        <v>102</v>
      </c>
      <c r="BE35" s="62" t="s">
        <v>102</v>
      </c>
      <c r="BF35" s="62" t="s">
        <v>102</v>
      </c>
      <c r="BG35" s="140"/>
      <c r="BH35" s="62"/>
      <c r="BI35" s="62" t="s">
        <v>102</v>
      </c>
      <c r="BJ35" s="62" t="s">
        <v>102</v>
      </c>
      <c r="BK35" s="62" t="s">
        <v>102</v>
      </c>
      <c r="BL35" s="140"/>
      <c r="BM35" s="62"/>
      <c r="BN35" s="62" t="s">
        <v>103</v>
      </c>
      <c r="BO35" s="62" t="s">
        <v>103</v>
      </c>
      <c r="BP35" s="62" t="s">
        <v>103</v>
      </c>
      <c r="BQ35" s="140"/>
      <c r="BR35" s="62"/>
      <c r="BS35" s="62" t="s">
        <v>103</v>
      </c>
      <c r="BT35" s="62" t="s">
        <v>103</v>
      </c>
      <c r="BU35" s="62" t="s">
        <v>65</v>
      </c>
      <c r="BV35" s="204"/>
      <c r="BW35" s="62"/>
      <c r="BX35" s="62" t="s">
        <v>103</v>
      </c>
      <c r="BY35" s="62" t="s">
        <v>103</v>
      </c>
      <c r="BZ35" s="62" t="s">
        <v>103</v>
      </c>
      <c r="CA35" s="140"/>
    </row>
    <row r="36" spans="1:86" ht="81.75" customHeight="1" x14ac:dyDescent="0.25">
      <c r="A36" s="486"/>
      <c r="B36" s="472"/>
      <c r="C36" s="458"/>
      <c r="D36" s="24" t="s">
        <v>95</v>
      </c>
      <c r="E36" s="62"/>
      <c r="F36" s="62" t="s">
        <v>65</v>
      </c>
      <c r="G36" s="62" t="s">
        <v>65</v>
      </c>
      <c r="H36" s="62" t="s">
        <v>65</v>
      </c>
      <c r="I36" s="141"/>
      <c r="J36" s="62"/>
      <c r="K36" s="62" t="s">
        <v>65</v>
      </c>
      <c r="L36" s="62" t="s">
        <v>65</v>
      </c>
      <c r="M36" s="62" t="s">
        <v>65</v>
      </c>
      <c r="N36" s="141"/>
      <c r="O36" s="62"/>
      <c r="P36" s="62" t="s">
        <v>65</v>
      </c>
      <c r="Q36" s="62" t="s">
        <v>65</v>
      </c>
      <c r="R36" s="62" t="s">
        <v>65</v>
      </c>
      <c r="S36" s="141"/>
      <c r="T36" s="62"/>
      <c r="U36" s="62" t="s">
        <v>65</v>
      </c>
      <c r="V36" s="62" t="s">
        <v>65</v>
      </c>
      <c r="W36" s="62" t="s">
        <v>65</v>
      </c>
      <c r="X36" s="141"/>
      <c r="Y36" s="62"/>
      <c r="Z36" s="62" t="s">
        <v>65</v>
      </c>
      <c r="AA36" s="62" t="s">
        <v>103</v>
      </c>
      <c r="AB36" s="62" t="s">
        <v>65</v>
      </c>
      <c r="AC36" s="141"/>
      <c r="AD36" s="62"/>
      <c r="AE36" s="62" t="s">
        <v>65</v>
      </c>
      <c r="AF36" s="62" t="s">
        <v>103</v>
      </c>
      <c r="AG36" s="62" t="s">
        <v>65</v>
      </c>
      <c r="AH36" s="141"/>
      <c r="AI36" s="62"/>
      <c r="AJ36" s="62" t="s">
        <v>65</v>
      </c>
      <c r="AK36" s="62" t="s">
        <v>103</v>
      </c>
      <c r="AL36" s="62" t="s">
        <v>65</v>
      </c>
      <c r="AM36" s="141"/>
      <c r="AN36" s="62"/>
      <c r="AO36" s="62" t="s">
        <v>65</v>
      </c>
      <c r="AP36" s="62" t="s">
        <v>103</v>
      </c>
      <c r="AQ36" s="62" t="s">
        <v>65</v>
      </c>
      <c r="AR36" s="141"/>
      <c r="AS36" s="62"/>
      <c r="AT36" s="62" t="s">
        <v>65</v>
      </c>
      <c r="AU36" s="62" t="s">
        <v>103</v>
      </c>
      <c r="AV36" s="62" t="s">
        <v>65</v>
      </c>
      <c r="AW36" s="141"/>
      <c r="AX36" s="62"/>
      <c r="AY36" s="62" t="s">
        <v>65</v>
      </c>
      <c r="AZ36" s="62" t="s">
        <v>103</v>
      </c>
      <c r="BA36" s="62" t="s">
        <v>65</v>
      </c>
      <c r="BB36" s="205"/>
      <c r="BC36" s="62"/>
      <c r="BD36" s="62" t="s">
        <v>65</v>
      </c>
      <c r="BE36" s="62" t="s">
        <v>103</v>
      </c>
      <c r="BF36" s="62" t="s">
        <v>65</v>
      </c>
      <c r="BG36" s="141"/>
      <c r="BH36" s="62"/>
      <c r="BI36" s="62" t="s">
        <v>65</v>
      </c>
      <c r="BJ36" s="62" t="s">
        <v>65</v>
      </c>
      <c r="BK36" s="62" t="s">
        <v>65</v>
      </c>
      <c r="BL36" s="141"/>
      <c r="BM36" s="62"/>
      <c r="BN36" s="62" t="s">
        <v>103</v>
      </c>
      <c r="BO36" s="62" t="s">
        <v>103</v>
      </c>
      <c r="BP36" s="62" t="s">
        <v>103</v>
      </c>
      <c r="BQ36" s="140"/>
      <c r="BR36" s="62"/>
      <c r="BS36" s="62" t="s">
        <v>103</v>
      </c>
      <c r="BT36" s="62" t="s">
        <v>103</v>
      </c>
      <c r="BU36" s="62" t="s">
        <v>65</v>
      </c>
      <c r="BV36" s="205"/>
      <c r="BW36" s="62"/>
      <c r="BX36" s="62" t="s">
        <v>65</v>
      </c>
      <c r="BY36" s="62" t="s">
        <v>103</v>
      </c>
      <c r="BZ36" s="62" t="s">
        <v>65</v>
      </c>
      <c r="CA36" s="141"/>
    </row>
    <row r="37" spans="1:86" ht="61.5" customHeight="1" x14ac:dyDescent="0.25">
      <c r="A37" s="486"/>
      <c r="B37" s="471" t="s">
        <v>88</v>
      </c>
      <c r="C37" s="458" t="s">
        <v>77</v>
      </c>
      <c r="D37" s="24" t="s">
        <v>98</v>
      </c>
      <c r="E37" s="62"/>
      <c r="F37" s="62" t="s">
        <v>102</v>
      </c>
      <c r="G37" s="62" t="s">
        <v>102</v>
      </c>
      <c r="H37" s="62" t="s">
        <v>108</v>
      </c>
      <c r="I37" s="139" t="s">
        <v>808</v>
      </c>
      <c r="J37" s="62"/>
      <c r="K37" s="62" t="s">
        <v>102</v>
      </c>
      <c r="L37" s="62" t="s">
        <v>102</v>
      </c>
      <c r="M37" s="62" t="s">
        <v>108</v>
      </c>
      <c r="N37" s="139" t="s">
        <v>375</v>
      </c>
      <c r="O37" s="62"/>
      <c r="P37" s="62" t="s">
        <v>102</v>
      </c>
      <c r="Q37" s="62" t="s">
        <v>102</v>
      </c>
      <c r="R37" s="62" t="s">
        <v>102</v>
      </c>
      <c r="S37" s="139" t="s">
        <v>376</v>
      </c>
      <c r="T37" s="62"/>
      <c r="U37" s="62" t="s">
        <v>102</v>
      </c>
      <c r="V37" s="62" t="s">
        <v>102</v>
      </c>
      <c r="W37" s="62" t="s">
        <v>102</v>
      </c>
      <c r="X37" s="139" t="s">
        <v>797</v>
      </c>
      <c r="Y37" s="62"/>
      <c r="Z37" s="62" t="s">
        <v>102</v>
      </c>
      <c r="AA37" s="62" t="s">
        <v>102</v>
      </c>
      <c r="AB37" s="62" t="s">
        <v>102</v>
      </c>
      <c r="AC37" s="139" t="s">
        <v>377</v>
      </c>
      <c r="AD37" s="62"/>
      <c r="AE37" s="62" t="s">
        <v>103</v>
      </c>
      <c r="AF37" s="62" t="s">
        <v>103</v>
      </c>
      <c r="AG37" s="62" t="s">
        <v>103</v>
      </c>
      <c r="AH37" s="139" t="s">
        <v>378</v>
      </c>
      <c r="AI37" s="62"/>
      <c r="AJ37" s="62" t="s">
        <v>103</v>
      </c>
      <c r="AK37" s="62" t="s">
        <v>103</v>
      </c>
      <c r="AL37" s="62" t="s">
        <v>103</v>
      </c>
      <c r="AM37" s="139" t="s">
        <v>379</v>
      </c>
      <c r="AN37" s="62"/>
      <c r="AO37" s="62" t="s">
        <v>103</v>
      </c>
      <c r="AP37" s="62" t="s">
        <v>103</v>
      </c>
      <c r="AQ37" s="62" t="s">
        <v>103</v>
      </c>
      <c r="AR37" s="139" t="s">
        <v>370</v>
      </c>
      <c r="AS37" s="62"/>
      <c r="AT37" s="62" t="s">
        <v>65</v>
      </c>
      <c r="AU37" s="62" t="s">
        <v>103</v>
      </c>
      <c r="AV37" s="62" t="s">
        <v>65</v>
      </c>
      <c r="AW37" s="139" t="s">
        <v>352</v>
      </c>
      <c r="AX37" s="62"/>
      <c r="AY37" s="62" t="s">
        <v>65</v>
      </c>
      <c r="AZ37" s="62" t="s">
        <v>103</v>
      </c>
      <c r="BA37" s="62" t="s">
        <v>65</v>
      </c>
      <c r="BB37" s="209"/>
      <c r="BC37" s="62"/>
      <c r="BD37" s="62" t="s">
        <v>103</v>
      </c>
      <c r="BE37" s="62" t="s">
        <v>103</v>
      </c>
      <c r="BF37" s="62" t="s">
        <v>103</v>
      </c>
      <c r="BG37" s="139" t="s">
        <v>380</v>
      </c>
      <c r="BH37" s="62"/>
      <c r="BI37" s="62" t="s">
        <v>103</v>
      </c>
      <c r="BJ37" s="62" t="s">
        <v>103</v>
      </c>
      <c r="BK37" s="62" t="s">
        <v>103</v>
      </c>
      <c r="BL37" s="139" t="s">
        <v>381</v>
      </c>
      <c r="BM37" s="62"/>
      <c r="BN37" s="62" t="s">
        <v>103</v>
      </c>
      <c r="BO37" s="62" t="s">
        <v>103</v>
      </c>
      <c r="BP37" s="62" t="s">
        <v>103</v>
      </c>
      <c r="BQ37" s="140"/>
      <c r="BR37" s="62"/>
      <c r="BS37" s="62" t="s">
        <v>103</v>
      </c>
      <c r="BT37" s="62" t="s">
        <v>103</v>
      </c>
      <c r="BU37" s="62" t="s">
        <v>65</v>
      </c>
      <c r="BV37" s="209"/>
      <c r="BW37" s="62"/>
      <c r="BX37" s="62" t="s">
        <v>103</v>
      </c>
      <c r="BY37" s="62" t="s">
        <v>102</v>
      </c>
      <c r="BZ37" s="62" t="s">
        <v>103</v>
      </c>
      <c r="CA37" s="139" t="s">
        <v>382</v>
      </c>
    </row>
    <row r="38" spans="1:86" ht="61.5" customHeight="1" x14ac:dyDescent="0.25">
      <c r="A38" s="486"/>
      <c r="B38" s="471"/>
      <c r="C38" s="458"/>
      <c r="D38" s="24" t="s">
        <v>60</v>
      </c>
      <c r="E38" s="62"/>
      <c r="F38" s="62" t="s">
        <v>102</v>
      </c>
      <c r="G38" s="62" t="s">
        <v>102</v>
      </c>
      <c r="H38" s="62" t="s">
        <v>102</v>
      </c>
      <c r="I38" s="141"/>
      <c r="J38" s="62"/>
      <c r="K38" s="62" t="s">
        <v>102</v>
      </c>
      <c r="L38" s="62" t="s">
        <v>103</v>
      </c>
      <c r="M38" s="62" t="s">
        <v>102</v>
      </c>
      <c r="N38" s="141"/>
      <c r="O38" s="62"/>
      <c r="P38" s="62" t="s">
        <v>102</v>
      </c>
      <c r="Q38" s="62" t="s">
        <v>103</v>
      </c>
      <c r="R38" s="62" t="s">
        <v>102</v>
      </c>
      <c r="S38" s="205"/>
      <c r="T38" s="62"/>
      <c r="U38" s="62" t="s">
        <v>102</v>
      </c>
      <c r="V38" s="62" t="s">
        <v>103</v>
      </c>
      <c r="W38" s="62" t="s">
        <v>102</v>
      </c>
      <c r="X38" s="205"/>
      <c r="Y38" s="62"/>
      <c r="Z38" s="62" t="s">
        <v>102</v>
      </c>
      <c r="AA38" s="62" t="s">
        <v>102</v>
      </c>
      <c r="AB38" s="62" t="s">
        <v>102</v>
      </c>
      <c r="AC38" s="205"/>
      <c r="AD38" s="62"/>
      <c r="AE38" s="62" t="s">
        <v>103</v>
      </c>
      <c r="AF38" s="62" t="s">
        <v>103</v>
      </c>
      <c r="AG38" s="62" t="s">
        <v>103</v>
      </c>
      <c r="AH38" s="141"/>
      <c r="AI38" s="62"/>
      <c r="AJ38" s="62" t="s">
        <v>103</v>
      </c>
      <c r="AK38" s="62" t="s">
        <v>103</v>
      </c>
      <c r="AL38" s="62" t="s">
        <v>103</v>
      </c>
      <c r="AM38" s="141"/>
      <c r="AN38" s="62"/>
      <c r="AO38" s="62" t="s">
        <v>103</v>
      </c>
      <c r="AP38" s="62" t="s">
        <v>103</v>
      </c>
      <c r="AQ38" s="62" t="s">
        <v>103</v>
      </c>
      <c r="AR38" s="141"/>
      <c r="AS38" s="62"/>
      <c r="AT38" s="62" t="s">
        <v>65</v>
      </c>
      <c r="AU38" s="62" t="s">
        <v>103</v>
      </c>
      <c r="AV38" s="62" t="s">
        <v>65</v>
      </c>
      <c r="AW38" s="141"/>
      <c r="AX38" s="62"/>
      <c r="AY38" s="62" t="s">
        <v>65</v>
      </c>
      <c r="AZ38" s="62" t="s">
        <v>103</v>
      </c>
      <c r="BA38" s="62" t="s">
        <v>65</v>
      </c>
      <c r="BB38" s="205"/>
      <c r="BC38" s="62"/>
      <c r="BD38" s="62" t="s">
        <v>103</v>
      </c>
      <c r="BE38" s="62" t="s">
        <v>103</v>
      </c>
      <c r="BF38" s="62" t="s">
        <v>103</v>
      </c>
      <c r="BG38" s="141"/>
      <c r="BH38" s="62"/>
      <c r="BI38" s="62" t="s">
        <v>103</v>
      </c>
      <c r="BJ38" s="62" t="s">
        <v>103</v>
      </c>
      <c r="BK38" s="62" t="s">
        <v>103</v>
      </c>
      <c r="BL38" s="141"/>
      <c r="BM38" s="62"/>
      <c r="BN38" s="62" t="s">
        <v>103</v>
      </c>
      <c r="BO38" s="62" t="s">
        <v>103</v>
      </c>
      <c r="BP38" s="62" t="s">
        <v>103</v>
      </c>
      <c r="BQ38" s="141"/>
      <c r="BR38" s="62"/>
      <c r="BS38" s="62" t="s">
        <v>103</v>
      </c>
      <c r="BT38" s="62" t="s">
        <v>103</v>
      </c>
      <c r="BU38" s="62" t="s">
        <v>65</v>
      </c>
      <c r="BV38" s="205"/>
      <c r="BW38" s="62"/>
      <c r="BX38" s="62" t="s">
        <v>103</v>
      </c>
      <c r="BY38" s="62" t="s">
        <v>102</v>
      </c>
      <c r="BZ38" s="62" t="s">
        <v>103</v>
      </c>
      <c r="CA38" s="141"/>
    </row>
    <row r="39" spans="1:86" ht="29.25" customHeight="1" x14ac:dyDescent="0.25">
      <c r="A39" s="486"/>
      <c r="B39" s="471" t="s">
        <v>383</v>
      </c>
      <c r="C39" s="458"/>
      <c r="D39" s="24" t="s">
        <v>100</v>
      </c>
      <c r="E39" s="62"/>
      <c r="F39" s="62" t="s">
        <v>102</v>
      </c>
      <c r="G39" s="62" t="s">
        <v>102</v>
      </c>
      <c r="H39" s="62" t="s">
        <v>102</v>
      </c>
      <c r="I39" s="140" t="s">
        <v>384</v>
      </c>
      <c r="J39" s="62"/>
      <c r="K39" s="62" t="s">
        <v>102</v>
      </c>
      <c r="L39" s="62" t="s">
        <v>102</v>
      </c>
      <c r="M39" s="62" t="s">
        <v>102</v>
      </c>
      <c r="N39" s="140" t="s">
        <v>385</v>
      </c>
      <c r="O39" s="62"/>
      <c r="P39" s="62" t="s">
        <v>103</v>
      </c>
      <c r="Q39" s="62" t="s">
        <v>103</v>
      </c>
      <c r="R39" s="62" t="s">
        <v>103</v>
      </c>
      <c r="S39" s="140" t="s">
        <v>386</v>
      </c>
      <c r="T39" s="62"/>
      <c r="U39" s="62" t="s">
        <v>102</v>
      </c>
      <c r="V39" s="62" t="s">
        <v>103</v>
      </c>
      <c r="W39" s="62" t="s">
        <v>102</v>
      </c>
      <c r="X39" s="140" t="s">
        <v>387</v>
      </c>
      <c r="Y39" s="62"/>
      <c r="Z39" s="62" t="s">
        <v>102</v>
      </c>
      <c r="AA39" s="62" t="s">
        <v>102</v>
      </c>
      <c r="AB39" s="62" t="s">
        <v>102</v>
      </c>
      <c r="AC39" s="140" t="s">
        <v>388</v>
      </c>
      <c r="AD39" s="62"/>
      <c r="AE39" s="62" t="s">
        <v>103</v>
      </c>
      <c r="AF39" s="62" t="s">
        <v>103</v>
      </c>
      <c r="AG39" s="62" t="s">
        <v>103</v>
      </c>
      <c r="AH39" s="140" t="s">
        <v>389</v>
      </c>
      <c r="AI39" s="62"/>
      <c r="AJ39" s="62" t="s">
        <v>103</v>
      </c>
      <c r="AK39" s="62" t="s">
        <v>103</v>
      </c>
      <c r="AL39" s="62" t="s">
        <v>103</v>
      </c>
      <c r="AM39" s="140" t="s">
        <v>390</v>
      </c>
      <c r="AN39" s="62"/>
      <c r="AO39" s="62" t="s">
        <v>103</v>
      </c>
      <c r="AP39" s="62" t="s">
        <v>103</v>
      </c>
      <c r="AQ39" s="62" t="s">
        <v>103</v>
      </c>
      <c r="AR39" s="140" t="s">
        <v>391</v>
      </c>
      <c r="AS39" s="62"/>
      <c r="AT39" s="62" t="s">
        <v>65</v>
      </c>
      <c r="AU39" s="62" t="s">
        <v>103</v>
      </c>
      <c r="AV39" s="62" t="s">
        <v>65</v>
      </c>
      <c r="AW39" s="140" t="s">
        <v>352</v>
      </c>
      <c r="AX39" s="62"/>
      <c r="AY39" s="62" t="s">
        <v>65</v>
      </c>
      <c r="AZ39" s="62" t="s">
        <v>103</v>
      </c>
      <c r="BA39" s="62" t="s">
        <v>65</v>
      </c>
      <c r="BB39" s="204"/>
      <c r="BC39" s="62"/>
      <c r="BD39" s="62" t="s">
        <v>103</v>
      </c>
      <c r="BE39" s="62" t="s">
        <v>103</v>
      </c>
      <c r="BF39" s="62" t="s">
        <v>103</v>
      </c>
      <c r="BG39" s="140" t="s">
        <v>392</v>
      </c>
      <c r="BH39" s="62"/>
      <c r="BI39" s="62" t="s">
        <v>103</v>
      </c>
      <c r="BJ39" s="62" t="s">
        <v>103</v>
      </c>
      <c r="BK39" s="62" t="s">
        <v>103</v>
      </c>
      <c r="BL39" s="140" t="s">
        <v>392</v>
      </c>
      <c r="BM39" s="62"/>
      <c r="BN39" s="62" t="s">
        <v>103</v>
      </c>
      <c r="BO39" s="62" t="s">
        <v>103</v>
      </c>
      <c r="BP39" s="62" t="s">
        <v>103</v>
      </c>
      <c r="BQ39" s="140" t="s">
        <v>393</v>
      </c>
      <c r="BR39" s="62"/>
      <c r="BS39" s="62" t="s">
        <v>103</v>
      </c>
      <c r="BT39" s="62" t="s">
        <v>103</v>
      </c>
      <c r="BU39" s="62" t="s">
        <v>65</v>
      </c>
      <c r="BV39" s="204"/>
      <c r="BW39" s="62"/>
      <c r="BX39" s="62" t="s">
        <v>102</v>
      </c>
      <c r="BY39" s="62" t="s">
        <v>102</v>
      </c>
      <c r="BZ39" s="62" t="s">
        <v>102</v>
      </c>
      <c r="CA39" s="140" t="s">
        <v>394</v>
      </c>
    </row>
    <row r="40" spans="1:86" ht="70.5" customHeight="1" x14ac:dyDescent="0.25">
      <c r="A40" s="486"/>
      <c r="B40" s="471"/>
      <c r="C40" s="458"/>
      <c r="D40" s="24" t="s">
        <v>101</v>
      </c>
      <c r="E40" s="62"/>
      <c r="F40" s="62" t="s">
        <v>102</v>
      </c>
      <c r="G40" s="62" t="s">
        <v>102</v>
      </c>
      <c r="H40" s="62" t="s">
        <v>102</v>
      </c>
      <c r="I40" s="140"/>
      <c r="J40" s="62"/>
      <c r="K40" s="62" t="s">
        <v>102</v>
      </c>
      <c r="L40" s="62" t="s">
        <v>103</v>
      </c>
      <c r="M40" s="62" t="s">
        <v>102</v>
      </c>
      <c r="N40" s="140"/>
      <c r="O40" s="62"/>
      <c r="P40" s="62" t="s">
        <v>103</v>
      </c>
      <c r="Q40" s="62" t="s">
        <v>103</v>
      </c>
      <c r="R40" s="62" t="s">
        <v>103</v>
      </c>
      <c r="S40" s="140"/>
      <c r="T40" s="62"/>
      <c r="U40" s="62" t="s">
        <v>102</v>
      </c>
      <c r="V40" s="62" t="s">
        <v>103</v>
      </c>
      <c r="W40" s="62" t="s">
        <v>102</v>
      </c>
      <c r="X40" s="204"/>
      <c r="Y40" s="62"/>
      <c r="Z40" s="62" t="s">
        <v>102</v>
      </c>
      <c r="AA40" s="62" t="s">
        <v>102</v>
      </c>
      <c r="AB40" s="62" t="s">
        <v>102</v>
      </c>
      <c r="AC40" s="140"/>
      <c r="AD40" s="62"/>
      <c r="AE40" s="62" t="s">
        <v>103</v>
      </c>
      <c r="AF40" s="62" t="s">
        <v>103</v>
      </c>
      <c r="AG40" s="62" t="s">
        <v>103</v>
      </c>
      <c r="AH40" s="140"/>
      <c r="AI40" s="62"/>
      <c r="AJ40" s="62" t="s">
        <v>103</v>
      </c>
      <c r="AK40" s="62" t="s">
        <v>103</v>
      </c>
      <c r="AL40" s="62" t="s">
        <v>103</v>
      </c>
      <c r="AM40" s="140"/>
      <c r="AN40" s="62"/>
      <c r="AO40" s="62" t="s">
        <v>103</v>
      </c>
      <c r="AP40" s="62" t="s">
        <v>103</v>
      </c>
      <c r="AQ40" s="62" t="s">
        <v>103</v>
      </c>
      <c r="AR40" s="140"/>
      <c r="AS40" s="62"/>
      <c r="AT40" s="62" t="s">
        <v>65</v>
      </c>
      <c r="AU40" s="62" t="s">
        <v>103</v>
      </c>
      <c r="AV40" s="62" t="s">
        <v>65</v>
      </c>
      <c r="AW40" s="140"/>
      <c r="AX40" s="62"/>
      <c r="AY40" s="62" t="s">
        <v>65</v>
      </c>
      <c r="AZ40" s="62" t="s">
        <v>103</v>
      </c>
      <c r="BA40" s="62" t="s">
        <v>65</v>
      </c>
      <c r="BB40" s="204"/>
      <c r="BC40" s="62"/>
      <c r="BD40" s="62" t="s">
        <v>103</v>
      </c>
      <c r="BE40" s="62" t="s">
        <v>103</v>
      </c>
      <c r="BF40" s="62" t="s">
        <v>103</v>
      </c>
      <c r="BG40" s="140"/>
      <c r="BH40" s="62"/>
      <c r="BI40" s="62" t="s">
        <v>103</v>
      </c>
      <c r="BJ40" s="62" t="s">
        <v>103</v>
      </c>
      <c r="BK40" s="62" t="s">
        <v>103</v>
      </c>
      <c r="BL40" s="140"/>
      <c r="BM40" s="62"/>
      <c r="BN40" s="62" t="s">
        <v>103</v>
      </c>
      <c r="BO40" s="62" t="s">
        <v>103</v>
      </c>
      <c r="BP40" s="62" t="s">
        <v>103</v>
      </c>
      <c r="BQ40" s="140"/>
      <c r="BR40" s="62"/>
      <c r="BS40" s="62" t="s">
        <v>103</v>
      </c>
      <c r="BT40" s="62" t="s">
        <v>103</v>
      </c>
      <c r="BU40" s="62" t="s">
        <v>65</v>
      </c>
      <c r="BV40" s="204"/>
      <c r="BW40" s="62"/>
      <c r="BX40" s="62" t="s">
        <v>102</v>
      </c>
      <c r="BY40" s="62" t="s">
        <v>102</v>
      </c>
      <c r="BZ40" s="62" t="s">
        <v>102</v>
      </c>
      <c r="CA40" s="140"/>
    </row>
    <row r="41" spans="1:86" ht="90.75" customHeight="1" x14ac:dyDescent="0.25">
      <c r="A41" s="486"/>
      <c r="B41" s="466"/>
      <c r="C41" s="473"/>
      <c r="D41" s="31" t="s">
        <v>259</v>
      </c>
      <c r="E41" s="62"/>
      <c r="F41" s="62" t="s">
        <v>102</v>
      </c>
      <c r="G41" s="62" t="s">
        <v>102</v>
      </c>
      <c r="H41" s="62" t="s">
        <v>102</v>
      </c>
      <c r="I41" s="141"/>
      <c r="J41" s="62"/>
      <c r="K41" s="62" t="s">
        <v>102</v>
      </c>
      <c r="L41" s="62" t="s">
        <v>103</v>
      </c>
      <c r="M41" s="62" t="s">
        <v>102</v>
      </c>
      <c r="N41" s="141"/>
      <c r="O41" s="62"/>
      <c r="P41" s="62" t="s">
        <v>103</v>
      </c>
      <c r="Q41" s="62" t="s">
        <v>103</v>
      </c>
      <c r="R41" s="62" t="s">
        <v>103</v>
      </c>
      <c r="S41" s="141"/>
      <c r="T41" s="62"/>
      <c r="U41" s="62" t="s">
        <v>102</v>
      </c>
      <c r="V41" s="62" t="s">
        <v>103</v>
      </c>
      <c r="W41" s="62" t="s">
        <v>102</v>
      </c>
      <c r="X41" s="205"/>
      <c r="Y41" s="62"/>
      <c r="Z41" s="62" t="s">
        <v>102</v>
      </c>
      <c r="AA41" s="62" t="s">
        <v>102</v>
      </c>
      <c r="AB41" s="62" t="s">
        <v>102</v>
      </c>
      <c r="AC41" s="141"/>
      <c r="AD41" s="62"/>
      <c r="AE41" s="62" t="s">
        <v>103</v>
      </c>
      <c r="AF41" s="62" t="s">
        <v>103</v>
      </c>
      <c r="AG41" s="62" t="s">
        <v>103</v>
      </c>
      <c r="AH41" s="141"/>
      <c r="AI41" s="62"/>
      <c r="AJ41" s="62" t="s">
        <v>103</v>
      </c>
      <c r="AK41" s="62" t="s">
        <v>103</v>
      </c>
      <c r="AL41" s="62" t="s">
        <v>103</v>
      </c>
      <c r="AM41" s="141"/>
      <c r="AN41" s="62"/>
      <c r="AO41" s="62" t="s">
        <v>103</v>
      </c>
      <c r="AP41" s="62" t="s">
        <v>103</v>
      </c>
      <c r="AQ41" s="62" t="s">
        <v>103</v>
      </c>
      <c r="AR41" s="141"/>
      <c r="AS41" s="62"/>
      <c r="AT41" s="62" t="s">
        <v>65</v>
      </c>
      <c r="AU41" s="62" t="s">
        <v>103</v>
      </c>
      <c r="AV41" s="62" t="s">
        <v>65</v>
      </c>
      <c r="AW41" s="141"/>
      <c r="AX41" s="62"/>
      <c r="AY41" s="62" t="s">
        <v>65</v>
      </c>
      <c r="AZ41" s="62" t="s">
        <v>103</v>
      </c>
      <c r="BA41" s="62" t="s">
        <v>65</v>
      </c>
      <c r="BB41" s="205"/>
      <c r="BC41" s="62"/>
      <c r="BD41" s="62" t="s">
        <v>103</v>
      </c>
      <c r="BE41" s="62" t="s">
        <v>103</v>
      </c>
      <c r="BF41" s="62" t="s">
        <v>103</v>
      </c>
      <c r="BG41" s="141"/>
      <c r="BH41" s="62"/>
      <c r="BI41" s="62" t="s">
        <v>103</v>
      </c>
      <c r="BJ41" s="62" t="s">
        <v>103</v>
      </c>
      <c r="BK41" s="62" t="s">
        <v>103</v>
      </c>
      <c r="BL41" s="141"/>
      <c r="BM41" s="62"/>
      <c r="BN41" s="62" t="s">
        <v>103</v>
      </c>
      <c r="BO41" s="62" t="s">
        <v>103</v>
      </c>
      <c r="BP41" s="62" t="s">
        <v>103</v>
      </c>
      <c r="BQ41" s="141"/>
      <c r="BR41" s="62"/>
      <c r="BS41" s="62" t="s">
        <v>103</v>
      </c>
      <c r="BT41" s="62" t="s">
        <v>103</v>
      </c>
      <c r="BU41" s="62" t="s">
        <v>65</v>
      </c>
      <c r="BV41" s="205"/>
      <c r="BW41" s="62"/>
      <c r="BX41" s="62" t="s">
        <v>102</v>
      </c>
      <c r="BY41" s="62" t="s">
        <v>102</v>
      </c>
      <c r="BZ41" s="62" t="s">
        <v>102</v>
      </c>
      <c r="CA41" s="141"/>
      <c r="CB41" s="18" t="s">
        <v>146</v>
      </c>
      <c r="CC41" s="18" t="s">
        <v>147</v>
      </c>
      <c r="CD41" s="18" t="s">
        <v>163</v>
      </c>
      <c r="CE41" s="18" t="s">
        <v>148</v>
      </c>
      <c r="CG41" s="18" t="s">
        <v>149</v>
      </c>
      <c r="CH41" s="18" t="s">
        <v>150</v>
      </c>
    </row>
    <row r="42" spans="1:86" ht="34.5" customHeight="1" x14ac:dyDescent="0.25">
      <c r="A42" s="477" t="s">
        <v>144</v>
      </c>
      <c r="B42" s="478"/>
      <c r="C42" s="478"/>
      <c r="D42" s="479"/>
      <c r="E42" s="105">
        <f>COUNTIF(E6:E41,"SI ")</f>
        <v>0</v>
      </c>
      <c r="F42" s="105">
        <f t="shared" ref="F42:BQ42" si="0">COUNTIF(F6:F41,"SI ")</f>
        <v>26</v>
      </c>
      <c r="G42" s="105">
        <f t="shared" si="0"/>
        <v>29</v>
      </c>
      <c r="H42" s="105">
        <f t="shared" si="0"/>
        <v>26</v>
      </c>
      <c r="I42" s="105">
        <f t="shared" si="0"/>
        <v>0</v>
      </c>
      <c r="J42" s="105">
        <f t="shared" si="0"/>
        <v>0</v>
      </c>
      <c r="K42" s="105">
        <f t="shared" si="0"/>
        <v>28</v>
      </c>
      <c r="L42" s="105">
        <f t="shared" si="0"/>
        <v>24</v>
      </c>
      <c r="M42" s="105">
        <f t="shared" si="0"/>
        <v>27</v>
      </c>
      <c r="N42" s="105">
        <f t="shared" si="0"/>
        <v>0</v>
      </c>
      <c r="O42" s="105">
        <f t="shared" si="0"/>
        <v>0</v>
      </c>
      <c r="P42" s="105">
        <f t="shared" si="0"/>
        <v>24</v>
      </c>
      <c r="Q42" s="105">
        <f t="shared" si="0"/>
        <v>23</v>
      </c>
      <c r="R42" s="105">
        <f t="shared" si="0"/>
        <v>20</v>
      </c>
      <c r="S42" s="105">
        <f t="shared" si="0"/>
        <v>0</v>
      </c>
      <c r="T42" s="105">
        <f t="shared" si="0"/>
        <v>0</v>
      </c>
      <c r="U42" s="105">
        <f t="shared" si="0"/>
        <v>29</v>
      </c>
      <c r="V42" s="105">
        <f t="shared" si="0"/>
        <v>20</v>
      </c>
      <c r="W42" s="105">
        <f t="shared" si="0"/>
        <v>25</v>
      </c>
      <c r="X42" s="105">
        <f t="shared" si="0"/>
        <v>0</v>
      </c>
      <c r="Y42" s="105">
        <f t="shared" si="0"/>
        <v>0</v>
      </c>
      <c r="Z42" s="105">
        <f t="shared" si="0"/>
        <v>29</v>
      </c>
      <c r="AA42" s="105">
        <f t="shared" si="0"/>
        <v>25</v>
      </c>
      <c r="AB42" s="105">
        <f t="shared" si="0"/>
        <v>29</v>
      </c>
      <c r="AC42" s="105">
        <f t="shared" si="0"/>
        <v>0</v>
      </c>
      <c r="AD42" s="105">
        <f t="shared" si="0"/>
        <v>0</v>
      </c>
      <c r="AE42" s="105">
        <f t="shared" si="0"/>
        <v>10</v>
      </c>
      <c r="AF42" s="105">
        <f t="shared" si="0"/>
        <v>16</v>
      </c>
      <c r="AG42" s="105">
        <f t="shared" si="0"/>
        <v>10</v>
      </c>
      <c r="AH42" s="105">
        <f t="shared" si="0"/>
        <v>0</v>
      </c>
      <c r="AI42" s="105">
        <f t="shared" si="0"/>
        <v>0</v>
      </c>
      <c r="AJ42" s="105">
        <f t="shared" si="0"/>
        <v>11</v>
      </c>
      <c r="AK42" s="105">
        <f t="shared" si="0"/>
        <v>14</v>
      </c>
      <c r="AL42" s="105">
        <f t="shared" si="0"/>
        <v>11</v>
      </c>
      <c r="AM42" s="105">
        <f t="shared" si="0"/>
        <v>0</v>
      </c>
      <c r="AN42" s="105">
        <f t="shared" si="0"/>
        <v>0</v>
      </c>
      <c r="AO42" s="105">
        <f t="shared" si="0"/>
        <v>20</v>
      </c>
      <c r="AP42" s="105">
        <f t="shared" si="0"/>
        <v>19</v>
      </c>
      <c r="AQ42" s="105">
        <f t="shared" si="0"/>
        <v>19</v>
      </c>
      <c r="AR42" s="105">
        <f t="shared" si="0"/>
        <v>0</v>
      </c>
      <c r="AS42" s="105">
        <f t="shared" si="0"/>
        <v>0</v>
      </c>
      <c r="AT42" s="105">
        <f t="shared" si="0"/>
        <v>17</v>
      </c>
      <c r="AU42" s="105">
        <f t="shared" si="0"/>
        <v>16</v>
      </c>
      <c r="AV42" s="105">
        <f t="shared" si="0"/>
        <v>17</v>
      </c>
      <c r="AW42" s="105">
        <f t="shared" si="0"/>
        <v>0</v>
      </c>
      <c r="AX42" s="105">
        <f t="shared" si="0"/>
        <v>0</v>
      </c>
      <c r="AY42" s="105">
        <f t="shared" si="0"/>
        <v>0</v>
      </c>
      <c r="AZ42" s="105">
        <f t="shared" si="0"/>
        <v>2</v>
      </c>
      <c r="BA42" s="105">
        <f t="shared" si="0"/>
        <v>0</v>
      </c>
      <c r="BB42" s="105">
        <f t="shared" si="0"/>
        <v>0</v>
      </c>
      <c r="BC42" s="105">
        <f t="shared" si="0"/>
        <v>0</v>
      </c>
      <c r="BD42" s="105">
        <f t="shared" si="0"/>
        <v>25</v>
      </c>
      <c r="BE42" s="105">
        <f t="shared" si="0"/>
        <v>19</v>
      </c>
      <c r="BF42" s="105">
        <f t="shared" si="0"/>
        <v>25</v>
      </c>
      <c r="BG42" s="105">
        <f t="shared" si="0"/>
        <v>0</v>
      </c>
      <c r="BH42" s="105">
        <f t="shared" si="0"/>
        <v>0</v>
      </c>
      <c r="BI42" s="105">
        <f t="shared" si="0"/>
        <v>23</v>
      </c>
      <c r="BJ42" s="105">
        <f t="shared" si="0"/>
        <v>23</v>
      </c>
      <c r="BK42" s="105">
        <f t="shared" si="0"/>
        <v>23</v>
      </c>
      <c r="BL42" s="105">
        <f t="shared" si="0"/>
        <v>0</v>
      </c>
      <c r="BM42" s="105">
        <f t="shared" si="0"/>
        <v>0</v>
      </c>
      <c r="BN42" s="105">
        <f t="shared" si="0"/>
        <v>2</v>
      </c>
      <c r="BO42" s="105">
        <f t="shared" si="0"/>
        <v>4</v>
      </c>
      <c r="BP42" s="105">
        <f t="shared" si="0"/>
        <v>2</v>
      </c>
      <c r="BQ42" s="105">
        <f t="shared" si="0"/>
        <v>0</v>
      </c>
      <c r="BR42" s="105">
        <f t="shared" ref="BR42:CA42" si="1">COUNTIF(BR6:BR41,"SI ")</f>
        <v>0</v>
      </c>
      <c r="BS42" s="105">
        <f t="shared" si="1"/>
        <v>4</v>
      </c>
      <c r="BT42" s="105">
        <f t="shared" si="1"/>
        <v>3</v>
      </c>
      <c r="BU42" s="105">
        <f t="shared" si="1"/>
        <v>4</v>
      </c>
      <c r="BV42" s="105">
        <f t="shared" si="1"/>
        <v>0</v>
      </c>
      <c r="BW42" s="105">
        <f t="shared" si="1"/>
        <v>0</v>
      </c>
      <c r="BX42" s="105">
        <f t="shared" si="1"/>
        <v>22</v>
      </c>
      <c r="BY42" s="105">
        <f t="shared" si="1"/>
        <v>23</v>
      </c>
      <c r="BZ42" s="105">
        <f t="shared" si="1"/>
        <v>22</v>
      </c>
      <c r="CA42" s="105">
        <f t="shared" si="1"/>
        <v>0</v>
      </c>
      <c r="CB42" s="13">
        <f>SUM(E42+J42+O42+T42+Y42+AD42+AI42+AN42+AS42+AX42+BC42+BH42+BM42+BR42+BW42)</f>
        <v>0</v>
      </c>
      <c r="CC42" s="13">
        <f>SUM(F42+K42+P42+U42+Z42+AE42+AJ42+AO42+AT42+AY42+BD42+BI42+BN42+BS42+BX42)</f>
        <v>270</v>
      </c>
      <c r="CD42" s="13">
        <f>SUM(G42+L42+Q42+V42+AA42+AF42+AK42+AP42+AU42+AZ42+BE42+BJ42+BO42+BT42+BY42)</f>
        <v>260</v>
      </c>
      <c r="CE42" s="13">
        <f>SUM(H42+M42+R42+W42+AB42+AG42+AL42+AQ42+AV42+BA42+BF42+BK42+BP42+BU42+BZ42)</f>
        <v>260</v>
      </c>
      <c r="CG42" s="13">
        <f>36*15</f>
        <v>540</v>
      </c>
      <c r="CH42" s="13">
        <f>11*15</f>
        <v>165</v>
      </c>
    </row>
    <row r="43" spans="1:86" ht="34.5" customHeight="1" x14ac:dyDescent="0.25">
      <c r="A43" s="477" t="s">
        <v>145</v>
      </c>
      <c r="B43" s="478"/>
      <c r="C43" s="478"/>
      <c r="D43" s="479"/>
      <c r="E43" s="105">
        <f>COUNTIF(E6:E41,"NO ")</f>
        <v>0</v>
      </c>
      <c r="F43" s="105">
        <f t="shared" ref="F43:BQ43" si="2">COUNTIF(F6:F41,"NO ")</f>
        <v>3</v>
      </c>
      <c r="G43" s="105">
        <f t="shared" si="2"/>
        <v>0</v>
      </c>
      <c r="H43" s="105">
        <f t="shared" si="2"/>
        <v>0</v>
      </c>
      <c r="I43" s="105">
        <f t="shared" si="2"/>
        <v>0</v>
      </c>
      <c r="J43" s="105">
        <f t="shared" si="2"/>
        <v>0</v>
      </c>
      <c r="K43" s="105">
        <f t="shared" si="2"/>
        <v>1</v>
      </c>
      <c r="L43" s="105">
        <f t="shared" si="2"/>
        <v>5</v>
      </c>
      <c r="M43" s="105">
        <f t="shared" si="2"/>
        <v>1</v>
      </c>
      <c r="N43" s="105">
        <f t="shared" si="2"/>
        <v>0</v>
      </c>
      <c r="O43" s="105">
        <f t="shared" si="2"/>
        <v>0</v>
      </c>
      <c r="P43" s="105">
        <f t="shared" si="2"/>
        <v>5</v>
      </c>
      <c r="Q43" s="105">
        <f t="shared" si="2"/>
        <v>6</v>
      </c>
      <c r="R43" s="105">
        <f t="shared" si="2"/>
        <v>5</v>
      </c>
      <c r="S43" s="105">
        <f t="shared" si="2"/>
        <v>0</v>
      </c>
      <c r="T43" s="105">
        <f t="shared" si="2"/>
        <v>0</v>
      </c>
      <c r="U43" s="105">
        <f t="shared" si="2"/>
        <v>0</v>
      </c>
      <c r="V43" s="105">
        <f t="shared" si="2"/>
        <v>14</v>
      </c>
      <c r="W43" s="105">
        <f t="shared" si="2"/>
        <v>0</v>
      </c>
      <c r="X43" s="105">
        <f t="shared" si="2"/>
        <v>0</v>
      </c>
      <c r="Y43" s="105">
        <f t="shared" si="2"/>
        <v>0</v>
      </c>
      <c r="Z43" s="105">
        <f t="shared" si="2"/>
        <v>0</v>
      </c>
      <c r="AA43" s="105">
        <f t="shared" si="2"/>
        <v>5</v>
      </c>
      <c r="AB43" s="105">
        <f t="shared" si="2"/>
        <v>0</v>
      </c>
      <c r="AC43" s="105">
        <f t="shared" si="2"/>
        <v>0</v>
      </c>
      <c r="AD43" s="105">
        <f t="shared" si="2"/>
        <v>0</v>
      </c>
      <c r="AE43" s="105">
        <f t="shared" si="2"/>
        <v>16</v>
      </c>
      <c r="AF43" s="105">
        <f t="shared" si="2"/>
        <v>14</v>
      </c>
      <c r="AG43" s="105">
        <f t="shared" si="2"/>
        <v>14</v>
      </c>
      <c r="AH43" s="105">
        <f t="shared" si="2"/>
        <v>0</v>
      </c>
      <c r="AI43" s="105">
        <f t="shared" si="2"/>
        <v>0</v>
      </c>
      <c r="AJ43" s="105">
        <f t="shared" si="2"/>
        <v>16</v>
      </c>
      <c r="AK43" s="105">
        <f t="shared" si="2"/>
        <v>16</v>
      </c>
      <c r="AL43" s="105">
        <f t="shared" si="2"/>
        <v>16</v>
      </c>
      <c r="AM43" s="105">
        <f t="shared" si="2"/>
        <v>0</v>
      </c>
      <c r="AN43" s="105">
        <f t="shared" si="2"/>
        <v>0</v>
      </c>
      <c r="AO43" s="105">
        <f t="shared" si="2"/>
        <v>9</v>
      </c>
      <c r="AP43" s="105">
        <f t="shared" si="2"/>
        <v>11</v>
      </c>
      <c r="AQ43" s="105">
        <f t="shared" si="2"/>
        <v>9</v>
      </c>
      <c r="AR43" s="105">
        <f t="shared" si="2"/>
        <v>0</v>
      </c>
      <c r="AS43" s="105">
        <f t="shared" si="2"/>
        <v>0</v>
      </c>
      <c r="AT43" s="105">
        <f t="shared" si="2"/>
        <v>0</v>
      </c>
      <c r="AU43" s="105">
        <f t="shared" si="2"/>
        <v>14</v>
      </c>
      <c r="AV43" s="105">
        <f t="shared" si="2"/>
        <v>0</v>
      </c>
      <c r="AW43" s="105">
        <f t="shared" si="2"/>
        <v>0</v>
      </c>
      <c r="AX43" s="105">
        <f t="shared" si="2"/>
        <v>0</v>
      </c>
      <c r="AY43" s="105">
        <f t="shared" si="2"/>
        <v>0</v>
      </c>
      <c r="AZ43" s="105">
        <f t="shared" si="2"/>
        <v>32</v>
      </c>
      <c r="BA43" s="105">
        <f t="shared" si="2"/>
        <v>0</v>
      </c>
      <c r="BB43" s="105">
        <f t="shared" si="2"/>
        <v>0</v>
      </c>
      <c r="BC43" s="105">
        <f t="shared" si="2"/>
        <v>0</v>
      </c>
      <c r="BD43" s="105">
        <f t="shared" si="2"/>
        <v>5</v>
      </c>
      <c r="BE43" s="105">
        <f t="shared" si="2"/>
        <v>12</v>
      </c>
      <c r="BF43" s="105">
        <f t="shared" si="2"/>
        <v>5</v>
      </c>
      <c r="BG43" s="105">
        <f t="shared" si="2"/>
        <v>0</v>
      </c>
      <c r="BH43" s="105">
        <f t="shared" si="2"/>
        <v>0</v>
      </c>
      <c r="BI43" s="105">
        <f t="shared" si="2"/>
        <v>6</v>
      </c>
      <c r="BJ43" s="105">
        <f t="shared" si="2"/>
        <v>6</v>
      </c>
      <c r="BK43" s="105">
        <f t="shared" si="2"/>
        <v>6</v>
      </c>
      <c r="BL43" s="105">
        <f t="shared" si="2"/>
        <v>0</v>
      </c>
      <c r="BM43" s="105">
        <f t="shared" si="2"/>
        <v>0</v>
      </c>
      <c r="BN43" s="105">
        <f t="shared" si="2"/>
        <v>17</v>
      </c>
      <c r="BO43" s="105">
        <f t="shared" si="2"/>
        <v>30</v>
      </c>
      <c r="BP43" s="105">
        <f t="shared" si="2"/>
        <v>17</v>
      </c>
      <c r="BQ43" s="105">
        <f t="shared" si="2"/>
        <v>0</v>
      </c>
      <c r="BR43" s="105">
        <f t="shared" ref="BR43:CA43" si="3">COUNTIF(BR6:BR41,"NO ")</f>
        <v>0</v>
      </c>
      <c r="BS43" s="105">
        <f t="shared" si="3"/>
        <v>26</v>
      </c>
      <c r="BT43" s="105">
        <f t="shared" si="3"/>
        <v>27</v>
      </c>
      <c r="BU43" s="105">
        <f t="shared" si="3"/>
        <v>0</v>
      </c>
      <c r="BV43" s="105">
        <f t="shared" si="3"/>
        <v>0</v>
      </c>
      <c r="BW43" s="105">
        <f t="shared" si="3"/>
        <v>0</v>
      </c>
      <c r="BX43" s="105">
        <f t="shared" si="3"/>
        <v>7</v>
      </c>
      <c r="BY43" s="105">
        <f t="shared" si="3"/>
        <v>7</v>
      </c>
      <c r="BZ43" s="105">
        <f t="shared" si="3"/>
        <v>7</v>
      </c>
      <c r="CA43" s="105">
        <f t="shared" si="3"/>
        <v>0</v>
      </c>
      <c r="CB43" s="13">
        <f t="shared" ref="CB43:CE46" si="4">SUM(E43+J43+O43+T43+Y43+AD43+AI43+AN43+AS43+AX43+BC43+BH43+BM43+BR43+BW43)</f>
        <v>0</v>
      </c>
      <c r="CC43" s="13">
        <f t="shared" si="4"/>
        <v>111</v>
      </c>
      <c r="CD43" s="13">
        <f t="shared" si="4"/>
        <v>199</v>
      </c>
      <c r="CE43" s="13">
        <f t="shared" si="4"/>
        <v>80</v>
      </c>
    </row>
    <row r="44" spans="1:86" ht="34.5" customHeight="1" x14ac:dyDescent="0.25">
      <c r="A44" s="477" t="s">
        <v>65</v>
      </c>
      <c r="B44" s="478"/>
      <c r="C44" s="478"/>
      <c r="D44" s="479"/>
      <c r="E44" s="105">
        <f>COUNTIF(E6:E41,"NO APLICA")</f>
        <v>0</v>
      </c>
      <c r="F44" s="105">
        <f t="shared" ref="F44:BQ44" si="5">COUNTIF(F6:F41,"NO APLICA")</f>
        <v>6</v>
      </c>
      <c r="G44" s="105">
        <f t="shared" si="5"/>
        <v>6</v>
      </c>
      <c r="H44" s="105">
        <f t="shared" si="5"/>
        <v>6</v>
      </c>
      <c r="I44" s="105">
        <f t="shared" si="5"/>
        <v>0</v>
      </c>
      <c r="J44" s="105">
        <f t="shared" si="5"/>
        <v>0</v>
      </c>
      <c r="K44" s="105">
        <f t="shared" si="5"/>
        <v>6</v>
      </c>
      <c r="L44" s="105">
        <f t="shared" si="5"/>
        <v>6</v>
      </c>
      <c r="M44" s="105">
        <f t="shared" si="5"/>
        <v>6</v>
      </c>
      <c r="N44" s="105">
        <f t="shared" si="5"/>
        <v>0</v>
      </c>
      <c r="O44" s="105">
        <f t="shared" si="5"/>
        <v>0</v>
      </c>
      <c r="P44" s="105">
        <f t="shared" si="5"/>
        <v>6</v>
      </c>
      <c r="Q44" s="105">
        <f t="shared" si="5"/>
        <v>6</v>
      </c>
      <c r="R44" s="105">
        <f t="shared" si="5"/>
        <v>6</v>
      </c>
      <c r="S44" s="105">
        <f t="shared" si="5"/>
        <v>0</v>
      </c>
      <c r="T44" s="105">
        <f t="shared" si="5"/>
        <v>0</v>
      </c>
      <c r="U44" s="105">
        <f t="shared" si="5"/>
        <v>6</v>
      </c>
      <c r="V44" s="105">
        <f t="shared" si="5"/>
        <v>1</v>
      </c>
      <c r="W44" s="105">
        <f t="shared" si="5"/>
        <v>6</v>
      </c>
      <c r="X44" s="105">
        <f t="shared" si="5"/>
        <v>0</v>
      </c>
      <c r="Y44" s="105">
        <f t="shared" si="5"/>
        <v>0</v>
      </c>
      <c r="Z44" s="105">
        <f t="shared" si="5"/>
        <v>6</v>
      </c>
      <c r="AA44" s="105">
        <f t="shared" si="5"/>
        <v>5</v>
      </c>
      <c r="AB44" s="105">
        <f t="shared" si="5"/>
        <v>6</v>
      </c>
      <c r="AC44" s="105">
        <f t="shared" si="5"/>
        <v>0</v>
      </c>
      <c r="AD44" s="105">
        <f t="shared" si="5"/>
        <v>0</v>
      </c>
      <c r="AE44" s="105">
        <f t="shared" si="5"/>
        <v>6</v>
      </c>
      <c r="AF44" s="105">
        <f t="shared" si="5"/>
        <v>5</v>
      </c>
      <c r="AG44" s="105">
        <f>COUNTIF(AG6:AG41,"NO APLICA")</f>
        <v>6</v>
      </c>
      <c r="AH44" s="105">
        <f t="shared" si="5"/>
        <v>0</v>
      </c>
      <c r="AI44" s="105">
        <f t="shared" si="5"/>
        <v>0</v>
      </c>
      <c r="AJ44" s="105">
        <f t="shared" si="5"/>
        <v>6</v>
      </c>
      <c r="AK44" s="105">
        <f t="shared" si="5"/>
        <v>5</v>
      </c>
      <c r="AL44" s="105">
        <f t="shared" si="5"/>
        <v>6</v>
      </c>
      <c r="AM44" s="105">
        <f t="shared" si="5"/>
        <v>0</v>
      </c>
      <c r="AN44" s="105">
        <f t="shared" si="5"/>
        <v>0</v>
      </c>
      <c r="AO44" s="105">
        <f t="shared" si="5"/>
        <v>6</v>
      </c>
      <c r="AP44" s="105">
        <f t="shared" si="5"/>
        <v>5</v>
      </c>
      <c r="AQ44" s="105">
        <f t="shared" si="5"/>
        <v>6</v>
      </c>
      <c r="AR44" s="105">
        <f t="shared" si="5"/>
        <v>0</v>
      </c>
      <c r="AS44" s="105">
        <f t="shared" si="5"/>
        <v>0</v>
      </c>
      <c r="AT44" s="105">
        <f t="shared" si="5"/>
        <v>18</v>
      </c>
      <c r="AU44" s="105">
        <f t="shared" si="5"/>
        <v>5</v>
      </c>
      <c r="AV44" s="105">
        <f t="shared" si="5"/>
        <v>18</v>
      </c>
      <c r="AW44" s="105">
        <f t="shared" si="5"/>
        <v>0</v>
      </c>
      <c r="AX44" s="105">
        <f t="shared" si="5"/>
        <v>0</v>
      </c>
      <c r="AY44" s="105">
        <f t="shared" si="5"/>
        <v>35</v>
      </c>
      <c r="AZ44" s="105">
        <f t="shared" si="5"/>
        <v>1</v>
      </c>
      <c r="BA44" s="105">
        <f t="shared" si="5"/>
        <v>35</v>
      </c>
      <c r="BB44" s="105">
        <f t="shared" si="5"/>
        <v>0</v>
      </c>
      <c r="BC44" s="105">
        <f t="shared" si="5"/>
        <v>0</v>
      </c>
      <c r="BD44" s="105">
        <f t="shared" si="5"/>
        <v>5</v>
      </c>
      <c r="BE44" s="105">
        <f t="shared" si="5"/>
        <v>4</v>
      </c>
      <c r="BF44" s="105">
        <f t="shared" si="5"/>
        <v>5</v>
      </c>
      <c r="BG44" s="105">
        <f t="shared" si="5"/>
        <v>0</v>
      </c>
      <c r="BH44" s="105">
        <f t="shared" si="5"/>
        <v>0</v>
      </c>
      <c r="BI44" s="105">
        <f t="shared" si="5"/>
        <v>6</v>
      </c>
      <c r="BJ44" s="105">
        <f t="shared" si="5"/>
        <v>6</v>
      </c>
      <c r="BK44" s="105">
        <f t="shared" si="5"/>
        <v>6</v>
      </c>
      <c r="BL44" s="105">
        <f t="shared" si="5"/>
        <v>0</v>
      </c>
      <c r="BM44" s="105">
        <f t="shared" si="5"/>
        <v>0</v>
      </c>
      <c r="BN44" s="105">
        <f t="shared" si="5"/>
        <v>16</v>
      </c>
      <c r="BO44" s="105">
        <f t="shared" si="5"/>
        <v>1</v>
      </c>
      <c r="BP44" s="105">
        <f t="shared" si="5"/>
        <v>16</v>
      </c>
      <c r="BQ44" s="105">
        <f t="shared" si="5"/>
        <v>0</v>
      </c>
      <c r="BR44" s="105">
        <f t="shared" ref="BR44:CA44" si="6">COUNTIF(BR6:BR41,"NO APLICA")</f>
        <v>0</v>
      </c>
      <c r="BS44" s="105">
        <f t="shared" si="6"/>
        <v>5</v>
      </c>
      <c r="BT44" s="105">
        <f t="shared" si="6"/>
        <v>5</v>
      </c>
      <c r="BU44" s="105">
        <f t="shared" si="6"/>
        <v>31</v>
      </c>
      <c r="BV44" s="105">
        <f t="shared" si="6"/>
        <v>0</v>
      </c>
      <c r="BW44" s="105">
        <f t="shared" si="6"/>
        <v>0</v>
      </c>
      <c r="BX44" s="105">
        <f t="shared" si="6"/>
        <v>6</v>
      </c>
      <c r="BY44" s="105">
        <f t="shared" si="6"/>
        <v>5</v>
      </c>
      <c r="BZ44" s="105">
        <f t="shared" si="6"/>
        <v>6</v>
      </c>
      <c r="CA44" s="105">
        <f t="shared" si="6"/>
        <v>0</v>
      </c>
      <c r="CB44" s="13">
        <f t="shared" si="4"/>
        <v>0</v>
      </c>
      <c r="CC44" s="13">
        <f t="shared" si="4"/>
        <v>139</v>
      </c>
      <c r="CD44" s="13">
        <f t="shared" si="4"/>
        <v>66</v>
      </c>
      <c r="CE44" s="13">
        <f t="shared" si="4"/>
        <v>165</v>
      </c>
    </row>
    <row r="45" spans="1:86" ht="34.5" customHeight="1" x14ac:dyDescent="0.25">
      <c r="A45" s="477" t="s">
        <v>108</v>
      </c>
      <c r="B45" s="478"/>
      <c r="C45" s="478"/>
      <c r="D45" s="479"/>
      <c r="E45" s="105">
        <f>COUNTIF(E7:E41,"PARCIALMENTE")</f>
        <v>0</v>
      </c>
      <c r="F45" s="105">
        <f t="shared" ref="F45:BQ45" si="7">COUNTIF(F7:F41,"PARCIALMENTE")</f>
        <v>0</v>
      </c>
      <c r="G45" s="105">
        <f t="shared" si="7"/>
        <v>0</v>
      </c>
      <c r="H45" s="105">
        <f t="shared" si="7"/>
        <v>3</v>
      </c>
      <c r="I45" s="105">
        <f t="shared" si="7"/>
        <v>0</v>
      </c>
      <c r="J45" s="105">
        <f>COUNTIF(J7:J41,"PARCIALMENTE")</f>
        <v>0</v>
      </c>
      <c r="K45" s="105">
        <f t="shared" si="7"/>
        <v>0</v>
      </c>
      <c r="L45" s="105">
        <f t="shared" si="7"/>
        <v>0</v>
      </c>
      <c r="M45" s="105">
        <f t="shared" si="7"/>
        <v>1</v>
      </c>
      <c r="N45" s="105">
        <f t="shared" si="7"/>
        <v>0</v>
      </c>
      <c r="O45" s="105">
        <f t="shared" si="7"/>
        <v>0</v>
      </c>
      <c r="P45" s="105">
        <f t="shared" si="7"/>
        <v>0</v>
      </c>
      <c r="Q45" s="105">
        <f t="shared" si="7"/>
        <v>0</v>
      </c>
      <c r="R45" s="105">
        <f t="shared" si="7"/>
        <v>4</v>
      </c>
      <c r="S45" s="105">
        <f t="shared" si="7"/>
        <v>0</v>
      </c>
      <c r="T45" s="105">
        <f t="shared" si="7"/>
        <v>0</v>
      </c>
      <c r="U45" s="105">
        <f t="shared" si="7"/>
        <v>0</v>
      </c>
      <c r="V45" s="105">
        <f t="shared" si="7"/>
        <v>0</v>
      </c>
      <c r="W45" s="105">
        <f t="shared" si="7"/>
        <v>4</v>
      </c>
      <c r="X45" s="105">
        <f t="shared" si="7"/>
        <v>0</v>
      </c>
      <c r="Y45" s="105">
        <f t="shared" si="7"/>
        <v>0</v>
      </c>
      <c r="Z45" s="105">
        <f t="shared" si="7"/>
        <v>0</v>
      </c>
      <c r="AA45" s="105">
        <f t="shared" si="7"/>
        <v>0</v>
      </c>
      <c r="AB45" s="105">
        <f t="shared" si="7"/>
        <v>0</v>
      </c>
      <c r="AC45" s="105">
        <f t="shared" si="7"/>
        <v>0</v>
      </c>
      <c r="AD45" s="105">
        <f t="shared" si="7"/>
        <v>0</v>
      </c>
      <c r="AE45" s="105">
        <f t="shared" si="7"/>
        <v>3</v>
      </c>
      <c r="AF45" s="105">
        <f t="shared" si="7"/>
        <v>0</v>
      </c>
      <c r="AG45" s="105">
        <f t="shared" si="7"/>
        <v>5</v>
      </c>
      <c r="AH45" s="105">
        <f t="shared" si="7"/>
        <v>0</v>
      </c>
      <c r="AI45" s="105">
        <f t="shared" si="7"/>
        <v>0</v>
      </c>
      <c r="AJ45" s="105">
        <f t="shared" si="7"/>
        <v>2</v>
      </c>
      <c r="AK45" s="105">
        <f t="shared" si="7"/>
        <v>0</v>
      </c>
      <c r="AL45" s="105">
        <f t="shared" si="7"/>
        <v>2</v>
      </c>
      <c r="AM45" s="105">
        <f t="shared" si="7"/>
        <v>0</v>
      </c>
      <c r="AN45" s="105">
        <f t="shared" si="7"/>
        <v>0</v>
      </c>
      <c r="AO45" s="105">
        <f t="shared" si="7"/>
        <v>0</v>
      </c>
      <c r="AP45" s="105">
        <f t="shared" si="7"/>
        <v>0</v>
      </c>
      <c r="AQ45" s="105">
        <f t="shared" si="7"/>
        <v>1</v>
      </c>
      <c r="AR45" s="105">
        <f t="shared" si="7"/>
        <v>0</v>
      </c>
      <c r="AS45" s="105">
        <f t="shared" si="7"/>
        <v>0</v>
      </c>
      <c r="AT45" s="105">
        <f t="shared" si="7"/>
        <v>0</v>
      </c>
      <c r="AU45" s="105">
        <f t="shared" si="7"/>
        <v>0</v>
      </c>
      <c r="AV45" s="105">
        <f t="shared" si="7"/>
        <v>0</v>
      </c>
      <c r="AW45" s="105">
        <f t="shared" si="7"/>
        <v>0</v>
      </c>
      <c r="AX45" s="105">
        <f t="shared" si="7"/>
        <v>0</v>
      </c>
      <c r="AY45" s="105">
        <f t="shared" si="7"/>
        <v>0</v>
      </c>
      <c r="AZ45" s="105">
        <f t="shared" si="7"/>
        <v>0</v>
      </c>
      <c r="BA45" s="105">
        <f t="shared" si="7"/>
        <v>0</v>
      </c>
      <c r="BB45" s="105">
        <f t="shared" si="7"/>
        <v>0</v>
      </c>
      <c r="BC45" s="105">
        <f t="shared" si="7"/>
        <v>0</v>
      </c>
      <c r="BD45" s="105">
        <f t="shared" si="7"/>
        <v>0</v>
      </c>
      <c r="BE45" s="105">
        <f t="shared" si="7"/>
        <v>0</v>
      </c>
      <c r="BF45" s="105">
        <f t="shared" si="7"/>
        <v>0</v>
      </c>
      <c r="BG45" s="105">
        <f t="shared" si="7"/>
        <v>0</v>
      </c>
      <c r="BH45" s="105">
        <f t="shared" si="7"/>
        <v>0</v>
      </c>
      <c r="BI45" s="105">
        <f t="shared" si="7"/>
        <v>0</v>
      </c>
      <c r="BJ45" s="105">
        <f t="shared" si="7"/>
        <v>0</v>
      </c>
      <c r="BK45" s="105">
        <f t="shared" si="7"/>
        <v>0</v>
      </c>
      <c r="BL45" s="105">
        <f t="shared" si="7"/>
        <v>0</v>
      </c>
      <c r="BM45" s="105">
        <f t="shared" si="7"/>
        <v>0</v>
      </c>
      <c r="BN45" s="105">
        <f t="shared" si="7"/>
        <v>0</v>
      </c>
      <c r="BO45" s="105">
        <f t="shared" si="7"/>
        <v>0</v>
      </c>
      <c r="BP45" s="105">
        <f t="shared" si="7"/>
        <v>0</v>
      </c>
      <c r="BQ45" s="105">
        <f t="shared" si="7"/>
        <v>0</v>
      </c>
      <c r="BR45" s="105">
        <f t="shared" ref="BR45:CA45" si="8">COUNTIF(BR7:BR41,"PARCIALMENTE")</f>
        <v>0</v>
      </c>
      <c r="BS45" s="105">
        <f t="shared" si="8"/>
        <v>0</v>
      </c>
      <c r="BT45" s="105">
        <f t="shared" si="8"/>
        <v>0</v>
      </c>
      <c r="BU45" s="105">
        <f t="shared" si="8"/>
        <v>0</v>
      </c>
      <c r="BV45" s="105">
        <f t="shared" si="8"/>
        <v>0</v>
      </c>
      <c r="BW45" s="105">
        <f t="shared" si="8"/>
        <v>0</v>
      </c>
      <c r="BX45" s="105">
        <f t="shared" si="8"/>
        <v>0</v>
      </c>
      <c r="BY45" s="105">
        <f t="shared" si="8"/>
        <v>0</v>
      </c>
      <c r="BZ45" s="105">
        <f t="shared" si="8"/>
        <v>0</v>
      </c>
      <c r="CA45" s="105">
        <f t="shared" si="8"/>
        <v>0</v>
      </c>
      <c r="CB45" s="13">
        <f t="shared" si="4"/>
        <v>0</v>
      </c>
      <c r="CC45" s="13">
        <f t="shared" si="4"/>
        <v>5</v>
      </c>
      <c r="CD45" s="13">
        <f t="shared" si="4"/>
        <v>0</v>
      </c>
      <c r="CE45" s="13">
        <f t="shared" si="4"/>
        <v>20</v>
      </c>
    </row>
    <row r="46" spans="1:86" ht="34.5" customHeight="1" x14ac:dyDescent="0.25">
      <c r="A46" s="477" t="s">
        <v>165</v>
      </c>
      <c r="B46" s="478"/>
      <c r="C46" s="478"/>
      <c r="D46" s="479"/>
      <c r="E46" s="106">
        <f>SUM(E42:E45)</f>
        <v>0</v>
      </c>
      <c r="F46" s="106">
        <f t="shared" ref="F46:BQ46" si="9">SUM(F42:F45)</f>
        <v>35</v>
      </c>
      <c r="G46" s="106">
        <f t="shared" si="9"/>
        <v>35</v>
      </c>
      <c r="H46" s="106">
        <f t="shared" si="9"/>
        <v>35</v>
      </c>
      <c r="I46" s="106">
        <f t="shared" si="9"/>
        <v>0</v>
      </c>
      <c r="J46" s="106">
        <f t="shared" si="9"/>
        <v>0</v>
      </c>
      <c r="K46" s="106">
        <f t="shared" si="9"/>
        <v>35</v>
      </c>
      <c r="L46" s="106">
        <f t="shared" si="9"/>
        <v>35</v>
      </c>
      <c r="M46" s="106">
        <f t="shared" si="9"/>
        <v>35</v>
      </c>
      <c r="N46" s="106">
        <f t="shared" si="9"/>
        <v>0</v>
      </c>
      <c r="O46" s="106">
        <f t="shared" si="9"/>
        <v>0</v>
      </c>
      <c r="P46" s="106">
        <f t="shared" si="9"/>
        <v>35</v>
      </c>
      <c r="Q46" s="106">
        <f t="shared" si="9"/>
        <v>35</v>
      </c>
      <c r="R46" s="106">
        <f t="shared" si="9"/>
        <v>35</v>
      </c>
      <c r="S46" s="106">
        <f t="shared" si="9"/>
        <v>0</v>
      </c>
      <c r="T46" s="106">
        <f t="shared" si="9"/>
        <v>0</v>
      </c>
      <c r="U46" s="106">
        <f t="shared" si="9"/>
        <v>35</v>
      </c>
      <c r="V46" s="106">
        <f t="shared" si="9"/>
        <v>35</v>
      </c>
      <c r="W46" s="106">
        <f t="shared" si="9"/>
        <v>35</v>
      </c>
      <c r="X46" s="106">
        <f t="shared" si="9"/>
        <v>0</v>
      </c>
      <c r="Y46" s="106">
        <f t="shared" si="9"/>
        <v>0</v>
      </c>
      <c r="Z46" s="106">
        <f t="shared" si="9"/>
        <v>35</v>
      </c>
      <c r="AA46" s="106">
        <f t="shared" si="9"/>
        <v>35</v>
      </c>
      <c r="AB46" s="106">
        <f t="shared" si="9"/>
        <v>35</v>
      </c>
      <c r="AC46" s="106">
        <f t="shared" si="9"/>
        <v>0</v>
      </c>
      <c r="AD46" s="106">
        <f t="shared" si="9"/>
        <v>0</v>
      </c>
      <c r="AE46" s="106">
        <f t="shared" si="9"/>
        <v>35</v>
      </c>
      <c r="AF46" s="106">
        <f t="shared" si="9"/>
        <v>35</v>
      </c>
      <c r="AG46" s="106">
        <f t="shared" si="9"/>
        <v>35</v>
      </c>
      <c r="AH46" s="106">
        <f t="shared" si="9"/>
        <v>0</v>
      </c>
      <c r="AI46" s="106">
        <f t="shared" si="9"/>
        <v>0</v>
      </c>
      <c r="AJ46" s="106">
        <f t="shared" si="9"/>
        <v>35</v>
      </c>
      <c r="AK46" s="106">
        <f t="shared" si="9"/>
        <v>35</v>
      </c>
      <c r="AL46" s="106">
        <f t="shared" si="9"/>
        <v>35</v>
      </c>
      <c r="AM46" s="106">
        <f t="shared" si="9"/>
        <v>0</v>
      </c>
      <c r="AN46" s="106">
        <f t="shared" si="9"/>
        <v>0</v>
      </c>
      <c r="AO46" s="106">
        <f t="shared" si="9"/>
        <v>35</v>
      </c>
      <c r="AP46" s="106">
        <f t="shared" si="9"/>
        <v>35</v>
      </c>
      <c r="AQ46" s="106">
        <f t="shared" si="9"/>
        <v>35</v>
      </c>
      <c r="AR46" s="106">
        <f t="shared" si="9"/>
        <v>0</v>
      </c>
      <c r="AS46" s="106">
        <f t="shared" si="9"/>
        <v>0</v>
      </c>
      <c r="AT46" s="106">
        <f t="shared" si="9"/>
        <v>35</v>
      </c>
      <c r="AU46" s="106">
        <f t="shared" si="9"/>
        <v>35</v>
      </c>
      <c r="AV46" s="106">
        <f t="shared" si="9"/>
        <v>35</v>
      </c>
      <c r="AW46" s="106">
        <f t="shared" si="9"/>
        <v>0</v>
      </c>
      <c r="AX46" s="106">
        <f t="shared" si="9"/>
        <v>0</v>
      </c>
      <c r="AY46" s="106">
        <f t="shared" si="9"/>
        <v>35</v>
      </c>
      <c r="AZ46" s="106">
        <f t="shared" si="9"/>
        <v>35</v>
      </c>
      <c r="BA46" s="106">
        <f t="shared" si="9"/>
        <v>35</v>
      </c>
      <c r="BB46" s="106">
        <f t="shared" si="9"/>
        <v>0</v>
      </c>
      <c r="BC46" s="106">
        <f t="shared" si="9"/>
        <v>0</v>
      </c>
      <c r="BD46" s="106">
        <f t="shared" si="9"/>
        <v>35</v>
      </c>
      <c r="BE46" s="106">
        <f t="shared" si="9"/>
        <v>35</v>
      </c>
      <c r="BF46" s="106">
        <f t="shared" si="9"/>
        <v>35</v>
      </c>
      <c r="BG46" s="106">
        <f t="shared" si="9"/>
        <v>0</v>
      </c>
      <c r="BH46" s="106">
        <f t="shared" si="9"/>
        <v>0</v>
      </c>
      <c r="BI46" s="106">
        <f t="shared" si="9"/>
        <v>35</v>
      </c>
      <c r="BJ46" s="106">
        <f t="shared" si="9"/>
        <v>35</v>
      </c>
      <c r="BK46" s="106">
        <f t="shared" si="9"/>
        <v>35</v>
      </c>
      <c r="BL46" s="106">
        <f t="shared" si="9"/>
        <v>0</v>
      </c>
      <c r="BM46" s="106">
        <f t="shared" si="9"/>
        <v>0</v>
      </c>
      <c r="BN46" s="106">
        <f t="shared" si="9"/>
        <v>35</v>
      </c>
      <c r="BO46" s="106">
        <f t="shared" si="9"/>
        <v>35</v>
      </c>
      <c r="BP46" s="106">
        <f t="shared" si="9"/>
        <v>35</v>
      </c>
      <c r="BQ46" s="106">
        <f t="shared" si="9"/>
        <v>0</v>
      </c>
      <c r="BR46" s="106">
        <f t="shared" ref="BR46:CA46" si="10">SUM(BR42:BR45)</f>
        <v>0</v>
      </c>
      <c r="BS46" s="106">
        <f t="shared" si="10"/>
        <v>35</v>
      </c>
      <c r="BT46" s="106">
        <f t="shared" si="10"/>
        <v>35</v>
      </c>
      <c r="BU46" s="106">
        <f t="shared" si="10"/>
        <v>35</v>
      </c>
      <c r="BV46" s="106">
        <f t="shared" si="10"/>
        <v>0</v>
      </c>
      <c r="BW46" s="106">
        <f t="shared" si="10"/>
        <v>0</v>
      </c>
      <c r="BX46" s="106">
        <f t="shared" si="10"/>
        <v>35</v>
      </c>
      <c r="BY46" s="106">
        <f t="shared" si="10"/>
        <v>35</v>
      </c>
      <c r="BZ46" s="106">
        <f t="shared" si="10"/>
        <v>35</v>
      </c>
      <c r="CA46" s="106">
        <f t="shared" si="10"/>
        <v>0</v>
      </c>
      <c r="CB46" s="13">
        <f t="shared" si="4"/>
        <v>0</v>
      </c>
      <c r="CC46" s="13">
        <f t="shared" si="4"/>
        <v>525</v>
      </c>
      <c r="CD46" s="13">
        <f t="shared" si="4"/>
        <v>525</v>
      </c>
      <c r="CE46" s="13">
        <f t="shared" si="4"/>
        <v>525</v>
      </c>
    </row>
    <row r="47" spans="1:86" ht="325.5" customHeight="1" thickBot="1" x14ac:dyDescent="0.3">
      <c r="A47" s="480" t="s">
        <v>99</v>
      </c>
      <c r="B47" s="481"/>
      <c r="C47" s="481"/>
      <c r="D47" s="482"/>
      <c r="E47" s="474" t="s">
        <v>809</v>
      </c>
      <c r="F47" s="475"/>
      <c r="G47" s="475"/>
      <c r="H47" s="475"/>
      <c r="I47" s="476"/>
      <c r="J47" s="474" t="s">
        <v>811</v>
      </c>
      <c r="K47" s="475"/>
      <c r="L47" s="475"/>
      <c r="M47" s="475"/>
      <c r="N47" s="476"/>
      <c r="O47" s="474" t="s">
        <v>395</v>
      </c>
      <c r="P47" s="475"/>
      <c r="Q47" s="475"/>
      <c r="R47" s="475"/>
      <c r="S47" s="476"/>
      <c r="T47" s="474" t="s">
        <v>798</v>
      </c>
      <c r="U47" s="483"/>
      <c r="V47" s="483"/>
      <c r="W47" s="483"/>
      <c r="X47" s="484"/>
      <c r="Y47" s="474" t="s">
        <v>396</v>
      </c>
      <c r="Z47" s="475"/>
      <c r="AA47" s="475"/>
      <c r="AB47" s="475"/>
      <c r="AC47" s="476"/>
      <c r="AD47" s="474" t="s">
        <v>800</v>
      </c>
      <c r="AE47" s="475"/>
      <c r="AF47" s="475"/>
      <c r="AG47" s="475"/>
      <c r="AH47" s="476"/>
      <c r="AI47" s="474" t="s">
        <v>397</v>
      </c>
      <c r="AJ47" s="475"/>
      <c r="AK47" s="475"/>
      <c r="AL47" s="475"/>
      <c r="AM47" s="476"/>
      <c r="AN47" s="474" t="s">
        <v>398</v>
      </c>
      <c r="AO47" s="475"/>
      <c r="AP47" s="475"/>
      <c r="AQ47" s="475"/>
      <c r="AR47" s="476"/>
      <c r="AS47" s="474" t="s">
        <v>399</v>
      </c>
      <c r="AT47" s="475"/>
      <c r="AU47" s="475"/>
      <c r="AV47" s="475"/>
      <c r="AW47" s="476"/>
      <c r="AX47" s="474" t="s">
        <v>400</v>
      </c>
      <c r="AY47" s="475"/>
      <c r="AZ47" s="475"/>
      <c r="BA47" s="475"/>
      <c r="BB47" s="476"/>
      <c r="BC47" s="474" t="s">
        <v>401</v>
      </c>
      <c r="BD47" s="475"/>
      <c r="BE47" s="475"/>
      <c r="BF47" s="475"/>
      <c r="BG47" s="476"/>
      <c r="BH47" s="474" t="s">
        <v>402</v>
      </c>
      <c r="BI47" s="475"/>
      <c r="BJ47" s="475"/>
      <c r="BK47" s="475"/>
      <c r="BL47" s="476"/>
      <c r="BM47" s="474" t="s">
        <v>403</v>
      </c>
      <c r="BN47" s="475"/>
      <c r="BO47" s="475"/>
      <c r="BP47" s="475"/>
      <c r="BQ47" s="476"/>
      <c r="BR47" s="474" t="s">
        <v>404</v>
      </c>
      <c r="BS47" s="475"/>
      <c r="BT47" s="475"/>
      <c r="BU47" s="475"/>
      <c r="BV47" s="476"/>
      <c r="BW47" s="474" t="s">
        <v>405</v>
      </c>
      <c r="BX47" s="475"/>
      <c r="BY47" s="475"/>
      <c r="BZ47" s="475"/>
      <c r="CA47" s="476"/>
      <c r="CB47" s="86">
        <f>CB42/CG42</f>
        <v>0</v>
      </c>
      <c r="CC47" s="86">
        <f>CC42/CG42</f>
        <v>0.5</v>
      </c>
      <c r="CD47" s="86">
        <f>CD42/CG42</f>
        <v>0.48148148148148145</v>
      </c>
      <c r="CE47" s="86">
        <f>CE42/CH42</f>
        <v>1.5757575757575757</v>
      </c>
      <c r="CF47" s="32" t="s">
        <v>168</v>
      </c>
    </row>
    <row r="50" spans="6:12" x14ac:dyDescent="0.25">
      <c r="G50" s="35"/>
    </row>
    <row r="52" spans="6:12" x14ac:dyDescent="0.25">
      <c r="F52" s="36"/>
    </row>
    <row r="54" spans="6:12" x14ac:dyDescent="0.25">
      <c r="F54" s="37"/>
    </row>
    <row r="55" spans="6:12" x14ac:dyDescent="0.25">
      <c r="F55" s="37"/>
    </row>
    <row r="56" spans="6:12" x14ac:dyDescent="0.25">
      <c r="F56" s="38"/>
    </row>
    <row r="57" spans="6:12" x14ac:dyDescent="0.25">
      <c r="F57" s="38"/>
      <c r="L57" s="36"/>
    </row>
    <row r="58" spans="6:12" x14ac:dyDescent="0.25">
      <c r="L58" s="36"/>
    </row>
    <row r="59" spans="6:12" x14ac:dyDescent="0.25">
      <c r="F59" s="38"/>
      <c r="L59" s="39"/>
    </row>
    <row r="60" spans="6:12" x14ac:dyDescent="0.25">
      <c r="F60" s="37"/>
    </row>
    <row r="63" spans="6:12" x14ac:dyDescent="0.25">
      <c r="F63" s="38"/>
    </row>
    <row r="64" spans="6:12" x14ac:dyDescent="0.25">
      <c r="F64" s="36"/>
    </row>
    <row r="65" spans="6:7" x14ac:dyDescent="0.25">
      <c r="F65" s="38"/>
    </row>
    <row r="66" spans="6:7" x14ac:dyDescent="0.25">
      <c r="F66" s="38"/>
    </row>
    <row r="68" spans="6:7" x14ac:dyDescent="0.25">
      <c r="F68" s="38"/>
      <c r="G68" s="38"/>
    </row>
    <row r="69" spans="6:7" x14ac:dyDescent="0.25">
      <c r="F69" s="37"/>
    </row>
    <row r="70" spans="6:7" x14ac:dyDescent="0.25">
      <c r="F70" s="37"/>
    </row>
    <row r="73" spans="6:7" x14ac:dyDescent="0.25">
      <c r="F73" s="36"/>
    </row>
    <row r="74" spans="6:7" x14ac:dyDescent="0.25">
      <c r="F74" s="38"/>
    </row>
    <row r="75" spans="6:7" x14ac:dyDescent="0.25">
      <c r="F75" s="40"/>
    </row>
    <row r="76" spans="6:7" x14ac:dyDescent="0.25">
      <c r="F76" s="38"/>
    </row>
    <row r="78" spans="6:7" x14ac:dyDescent="0.25">
      <c r="F78" s="39"/>
    </row>
    <row r="79" spans="6:7" x14ac:dyDescent="0.25">
      <c r="F79" s="41"/>
    </row>
    <row r="80" spans="6:7" x14ac:dyDescent="0.25">
      <c r="F80" s="39"/>
    </row>
    <row r="82" spans="6:6" x14ac:dyDescent="0.25">
      <c r="F82" s="39"/>
    </row>
    <row r="83" spans="6:6" x14ac:dyDescent="0.25">
      <c r="F83" s="39"/>
    </row>
    <row r="84" spans="6:6" x14ac:dyDescent="0.25">
      <c r="F84" s="39"/>
    </row>
    <row r="86" spans="6:6" x14ac:dyDescent="0.25">
      <c r="F86" s="39"/>
    </row>
    <row r="87" spans="6:6" x14ac:dyDescent="0.25">
      <c r="F87" s="39"/>
    </row>
    <row r="88" spans="6:6" x14ac:dyDescent="0.25">
      <c r="F88" s="39"/>
    </row>
    <row r="90" spans="6:6" x14ac:dyDescent="0.25">
      <c r="F90" s="39"/>
    </row>
  </sheetData>
  <mergeCells count="241">
    <mergeCell ref="A1:CA1"/>
    <mergeCell ref="BQ32:BQ36"/>
    <mergeCell ref="BQ37:BQ38"/>
    <mergeCell ref="A42:D42"/>
    <mergeCell ref="A43:D43"/>
    <mergeCell ref="A44:D44"/>
    <mergeCell ref="A45:D45"/>
    <mergeCell ref="A46:D46"/>
    <mergeCell ref="A47:D47"/>
    <mergeCell ref="BM47:BQ47"/>
    <mergeCell ref="E47:I47"/>
    <mergeCell ref="J47:N47"/>
    <mergeCell ref="O47:S47"/>
    <mergeCell ref="T47:X47"/>
    <mergeCell ref="Y47:AC47"/>
    <mergeCell ref="AD47:AH47"/>
    <mergeCell ref="BB37:BB38"/>
    <mergeCell ref="BG37:BG38"/>
    <mergeCell ref="BL37:BL38"/>
    <mergeCell ref="A12:A41"/>
    <mergeCell ref="B12:B15"/>
    <mergeCell ref="C12:C15"/>
    <mergeCell ref="I12:I15"/>
    <mergeCell ref="N12:N15"/>
    <mergeCell ref="S12:S15"/>
    <mergeCell ref="BR47:BV47"/>
    <mergeCell ref="BW47:CA47"/>
    <mergeCell ref="AI47:AM47"/>
    <mergeCell ref="AN47:AR47"/>
    <mergeCell ref="AS47:AW47"/>
    <mergeCell ref="AX47:BB47"/>
    <mergeCell ref="BC47:BG47"/>
    <mergeCell ref="BH47:BL47"/>
    <mergeCell ref="AM39:AM41"/>
    <mergeCell ref="AR39:AR41"/>
    <mergeCell ref="AW39:AW41"/>
    <mergeCell ref="BV37:BV38"/>
    <mergeCell ref="CA37:CA38"/>
    <mergeCell ref="B39:B41"/>
    <mergeCell ref="C39:C41"/>
    <mergeCell ref="I39:I41"/>
    <mergeCell ref="N39:N41"/>
    <mergeCell ref="S39:S41"/>
    <mergeCell ref="X37:X38"/>
    <mergeCell ref="AC37:AC38"/>
    <mergeCell ref="AH37:AH38"/>
    <mergeCell ref="AM37:AM38"/>
    <mergeCell ref="AR37:AR38"/>
    <mergeCell ref="AW37:AW38"/>
    <mergeCell ref="BB39:BB41"/>
    <mergeCell ref="BG39:BG41"/>
    <mergeCell ref="BL39:BL41"/>
    <mergeCell ref="BQ39:BQ41"/>
    <mergeCell ref="BV39:BV41"/>
    <mergeCell ref="CA39:CA41"/>
    <mergeCell ref="X39:X41"/>
    <mergeCell ref="AC39:AC41"/>
    <mergeCell ref="AM29:AM30"/>
    <mergeCell ref="AR29:AR30"/>
    <mergeCell ref="AW29:AW30"/>
    <mergeCell ref="BG32:BG36"/>
    <mergeCell ref="BL32:BL36"/>
    <mergeCell ref="BV32:BV36"/>
    <mergeCell ref="CA32:CA36"/>
    <mergeCell ref="B37:B38"/>
    <mergeCell ref="C37:C38"/>
    <mergeCell ref="I37:I38"/>
    <mergeCell ref="N37:N38"/>
    <mergeCell ref="S37:S38"/>
    <mergeCell ref="AC32:AC36"/>
    <mergeCell ref="AH32:AH36"/>
    <mergeCell ref="AM32:AM36"/>
    <mergeCell ref="AR32:AR36"/>
    <mergeCell ref="AW32:AW36"/>
    <mergeCell ref="BB32:BB36"/>
    <mergeCell ref="B32:B36"/>
    <mergeCell ref="C32:C36"/>
    <mergeCell ref="I32:I36"/>
    <mergeCell ref="N32:N36"/>
    <mergeCell ref="S32:S36"/>
    <mergeCell ref="AH29:AH30"/>
    <mergeCell ref="BG23:BG27"/>
    <mergeCell ref="BL23:BL27"/>
    <mergeCell ref="BQ23:BQ27"/>
    <mergeCell ref="BV23:BV27"/>
    <mergeCell ref="CA23:CA27"/>
    <mergeCell ref="B29:B30"/>
    <mergeCell ref="C29:C30"/>
    <mergeCell ref="I29:I30"/>
    <mergeCell ref="N29:N30"/>
    <mergeCell ref="S29:S30"/>
    <mergeCell ref="AC23:AC27"/>
    <mergeCell ref="AH23:AH27"/>
    <mergeCell ref="AM23:AM27"/>
    <mergeCell ref="AR23:AR27"/>
    <mergeCell ref="AW23:AW27"/>
    <mergeCell ref="BB23:BB27"/>
    <mergeCell ref="BB29:BB30"/>
    <mergeCell ref="BG29:BG30"/>
    <mergeCell ref="BL29:BL30"/>
    <mergeCell ref="BQ29:BQ30"/>
    <mergeCell ref="BV29:BV30"/>
    <mergeCell ref="CA29:CA30"/>
    <mergeCell ref="X29:X30"/>
    <mergeCell ref="AC29:AC30"/>
    <mergeCell ref="AM16:AM19"/>
    <mergeCell ref="AR16:AR19"/>
    <mergeCell ref="AW16:AW19"/>
    <mergeCell ref="BB16:BB19"/>
    <mergeCell ref="BG16:BG19"/>
    <mergeCell ref="BL20:BL22"/>
    <mergeCell ref="BQ20:BQ22"/>
    <mergeCell ref="BV20:BV22"/>
    <mergeCell ref="CA20:CA22"/>
    <mergeCell ref="AM20:AM22"/>
    <mergeCell ref="AR20:AR22"/>
    <mergeCell ref="AW20:AW22"/>
    <mergeCell ref="BB20:BB22"/>
    <mergeCell ref="BG20:BG22"/>
    <mergeCell ref="BQ12:BQ15"/>
    <mergeCell ref="BV12:BV15"/>
    <mergeCell ref="CA12:CA15"/>
    <mergeCell ref="B16:B19"/>
    <mergeCell ref="C16:C19"/>
    <mergeCell ref="I16:I19"/>
    <mergeCell ref="N16:N22"/>
    <mergeCell ref="S16:S19"/>
    <mergeCell ref="X16:X19"/>
    <mergeCell ref="AC16:AC19"/>
    <mergeCell ref="AM12:AM15"/>
    <mergeCell ref="AR12:AR15"/>
    <mergeCell ref="AW12:AW15"/>
    <mergeCell ref="BB12:BB15"/>
    <mergeCell ref="BG12:BG15"/>
    <mergeCell ref="BL12:BL15"/>
    <mergeCell ref="BL16:BL19"/>
    <mergeCell ref="BQ16:BQ19"/>
    <mergeCell ref="BV16:BV19"/>
    <mergeCell ref="CA16:CA19"/>
    <mergeCell ref="B20:B22"/>
    <mergeCell ref="C20:C22"/>
    <mergeCell ref="I20:I22"/>
    <mergeCell ref="S20:S22"/>
    <mergeCell ref="X12:X15"/>
    <mergeCell ref="AC12:AC15"/>
    <mergeCell ref="AH12:AH15"/>
    <mergeCell ref="B23:B27"/>
    <mergeCell ref="C23:C27"/>
    <mergeCell ref="I23:I27"/>
    <mergeCell ref="N23:N27"/>
    <mergeCell ref="S23:S27"/>
    <mergeCell ref="X23:X27"/>
    <mergeCell ref="X20:X22"/>
    <mergeCell ref="AC20:AC22"/>
    <mergeCell ref="AH16:AH19"/>
    <mergeCell ref="AH20:AH22"/>
    <mergeCell ref="X32:X36"/>
    <mergeCell ref="AH39:AH41"/>
    <mergeCell ref="BC5:BG5"/>
    <mergeCell ref="BH5:BL5"/>
    <mergeCell ref="BM5:BQ5"/>
    <mergeCell ref="BR5:BV5"/>
    <mergeCell ref="BW5:CA5"/>
    <mergeCell ref="A7:A11"/>
    <mergeCell ref="B7:B11"/>
    <mergeCell ref="C7:C11"/>
    <mergeCell ref="I7:I11"/>
    <mergeCell ref="N7:N11"/>
    <mergeCell ref="Y5:AC5"/>
    <mergeCell ref="AD5:AH5"/>
    <mergeCell ref="AI5:AM5"/>
    <mergeCell ref="AN5:AR5"/>
    <mergeCell ref="AS5:AW5"/>
    <mergeCell ref="AX5:BB5"/>
    <mergeCell ref="CA7:CA11"/>
    <mergeCell ref="AW7:AW11"/>
    <mergeCell ref="BB7:BB11"/>
    <mergeCell ref="BG7:BG11"/>
    <mergeCell ref="BL7:BL11"/>
    <mergeCell ref="BQ7:BQ11"/>
    <mergeCell ref="BV7:BV11"/>
    <mergeCell ref="S7:S11"/>
    <mergeCell ref="B5:D5"/>
    <mergeCell ref="E5:I5"/>
    <mergeCell ref="J5:N5"/>
    <mergeCell ref="O5:S5"/>
    <mergeCell ref="T5:X5"/>
    <mergeCell ref="Y4:AC4"/>
    <mergeCell ref="AD4:AH4"/>
    <mergeCell ref="AI4:AM4"/>
    <mergeCell ref="AN4:AR4"/>
    <mergeCell ref="X7:X11"/>
    <mergeCell ref="AC7:AC11"/>
    <mergeCell ref="AH7:AH11"/>
    <mergeCell ref="AM7:AM11"/>
    <mergeCell ref="AR7:AR11"/>
    <mergeCell ref="BM3:BQ3"/>
    <mergeCell ref="BR3:BV3"/>
    <mergeCell ref="BW3:CA3"/>
    <mergeCell ref="B4:D4"/>
    <mergeCell ref="E4:I4"/>
    <mergeCell ref="J4:N4"/>
    <mergeCell ref="O4:S4"/>
    <mergeCell ref="T4:X4"/>
    <mergeCell ref="Y3:AC3"/>
    <mergeCell ref="AD3:AH3"/>
    <mergeCell ref="AI3:AM3"/>
    <mergeCell ref="AN3:AR3"/>
    <mergeCell ref="AS3:AW3"/>
    <mergeCell ref="AX3:BB3"/>
    <mergeCell ref="BC4:BG4"/>
    <mergeCell ref="BH4:BL4"/>
    <mergeCell ref="BM4:BQ4"/>
    <mergeCell ref="BR4:BV4"/>
    <mergeCell ref="BW4:CA4"/>
    <mergeCell ref="AS4:AW4"/>
    <mergeCell ref="AX4:BB4"/>
    <mergeCell ref="BH2:BL2"/>
    <mergeCell ref="BM2:BQ2"/>
    <mergeCell ref="BR2:BV2"/>
    <mergeCell ref="BW2:CA2"/>
    <mergeCell ref="A3:A5"/>
    <mergeCell ref="B3:D3"/>
    <mergeCell ref="E3:I3"/>
    <mergeCell ref="J3:N3"/>
    <mergeCell ref="O3:S3"/>
    <mergeCell ref="T3:X3"/>
    <mergeCell ref="AD2:AH2"/>
    <mergeCell ref="AI2:AM2"/>
    <mergeCell ref="AN2:AR2"/>
    <mergeCell ref="AS2:AW2"/>
    <mergeCell ref="AX2:BB2"/>
    <mergeCell ref="BC2:BG2"/>
    <mergeCell ref="A2:D2"/>
    <mergeCell ref="E2:I2"/>
    <mergeCell ref="J2:N2"/>
    <mergeCell ref="O2:S2"/>
    <mergeCell ref="T2:X2"/>
    <mergeCell ref="Y2:AC2"/>
    <mergeCell ref="BC3:BG3"/>
    <mergeCell ref="BH3:BL3"/>
  </mergeCells>
  <conditionalFormatting sqref="B3:B5">
    <cfRule type="duplicateValues" dxfId="49" priority="20"/>
  </conditionalFormatting>
  <conditionalFormatting sqref="E47:E1048576 E7:H41">
    <cfRule type="duplicateValues" dxfId="48" priority="21"/>
  </conditionalFormatting>
  <conditionalFormatting sqref="E42:CA44">
    <cfRule type="duplicateValues" dxfId="47" priority="18"/>
  </conditionalFormatting>
  <conditionalFormatting sqref="E45:CA46">
    <cfRule type="duplicateValues" dxfId="46" priority="17"/>
  </conditionalFormatting>
  <conditionalFormatting sqref="J7:J41 J47 M7:M35 M37:M41">
    <cfRule type="duplicateValues" dxfId="45" priority="22"/>
  </conditionalFormatting>
  <conditionalFormatting sqref="K7:K41">
    <cfRule type="duplicateValues" dxfId="44" priority="36"/>
  </conditionalFormatting>
  <conditionalFormatting sqref="L7:L41 M36">
    <cfRule type="duplicateValues" dxfId="43" priority="16"/>
  </conditionalFormatting>
  <conditionalFormatting sqref="O7:O41 O47 R7:R9 R11 R16:R35 R37:R41">
    <cfRule type="duplicateValues" dxfId="42" priority="23"/>
  </conditionalFormatting>
  <conditionalFormatting sqref="P7:P41">
    <cfRule type="duplicateValues" dxfId="41" priority="37"/>
  </conditionalFormatting>
  <conditionalFormatting sqref="R10 Q7:Q41 R12:R15 R36">
    <cfRule type="duplicateValues" dxfId="40" priority="15"/>
  </conditionalFormatting>
  <conditionalFormatting sqref="T7:T41 T47 W7:W35 W37:W41">
    <cfRule type="duplicateValues" dxfId="39" priority="24"/>
  </conditionalFormatting>
  <conditionalFormatting sqref="U7:U41">
    <cfRule type="duplicateValues" dxfId="38" priority="38"/>
  </conditionalFormatting>
  <conditionalFormatting sqref="V7:V41 W36">
    <cfRule type="duplicateValues" dxfId="37" priority="14"/>
  </conditionalFormatting>
  <conditionalFormatting sqref="Y7:Y41 Y47 AB7:AB9 AB11 AB28:AB35 AB37:AB41">
    <cfRule type="duplicateValues" dxfId="36" priority="25"/>
  </conditionalFormatting>
  <conditionalFormatting sqref="Z7:Z41">
    <cfRule type="duplicateValues" dxfId="35" priority="39"/>
  </conditionalFormatting>
  <conditionalFormatting sqref="AB10 AA7:AA41 AB12:AB27">
    <cfRule type="duplicateValues" dxfId="34" priority="13"/>
  </conditionalFormatting>
  <conditionalFormatting sqref="AB36">
    <cfRule type="duplicateValues" dxfId="33" priority="1"/>
  </conditionalFormatting>
  <conditionalFormatting sqref="AD7:AD41 AD47 AG7:AG9 AG16:AG41">
    <cfRule type="duplicateValues" dxfId="32" priority="26"/>
  </conditionalFormatting>
  <conditionalFormatting sqref="AE7:AE41">
    <cfRule type="duplicateValues" dxfId="31" priority="40"/>
  </conditionalFormatting>
  <conditionalFormatting sqref="AF7:AF41 AG10:AG15">
    <cfRule type="duplicateValues" dxfId="30" priority="12"/>
  </conditionalFormatting>
  <conditionalFormatting sqref="AI7:AI41 AI47 AL7:AL9 AL11 AL16:AL41">
    <cfRule type="duplicateValues" dxfId="29" priority="27"/>
  </conditionalFormatting>
  <conditionalFormatting sqref="AJ7:AJ31">
    <cfRule type="duplicateValues" dxfId="28" priority="19"/>
  </conditionalFormatting>
  <conditionalFormatting sqref="AJ32:AJ41">
    <cfRule type="duplicateValues" dxfId="27" priority="41"/>
  </conditionalFormatting>
  <conditionalFormatting sqref="AK7:AK11 AK16:AK41 AL10">
    <cfRule type="duplicateValues" dxfId="26" priority="11"/>
  </conditionalFormatting>
  <conditionalFormatting sqref="AK12:AL15">
    <cfRule type="duplicateValues" dxfId="25" priority="10"/>
  </conditionalFormatting>
  <conditionalFormatting sqref="AN7:AN41 AN47 AQ7:AQ9 AQ11 AQ16:AQ41">
    <cfRule type="duplicateValues" dxfId="24" priority="28"/>
  </conditionalFormatting>
  <conditionalFormatting sqref="AO7:AO41">
    <cfRule type="duplicateValues" dxfId="23" priority="42"/>
  </conditionalFormatting>
  <conditionalFormatting sqref="AQ10 AP7:AP41 AQ12:AQ15">
    <cfRule type="duplicateValues" dxfId="22" priority="9"/>
  </conditionalFormatting>
  <conditionalFormatting sqref="AS7:AS41 AS47 AV7:AV11 AV16:AV41">
    <cfRule type="duplicateValues" dxfId="21" priority="29"/>
  </conditionalFormatting>
  <conditionalFormatting sqref="AT7:AT41">
    <cfRule type="duplicateValues" dxfId="20" priority="43"/>
  </conditionalFormatting>
  <conditionalFormatting sqref="AU7:AU41 AV12:AV15">
    <cfRule type="duplicateValues" dxfId="19" priority="8"/>
  </conditionalFormatting>
  <conditionalFormatting sqref="AX7:AX41 AX47 BA7:BA41">
    <cfRule type="duplicateValues" dxfId="18" priority="30"/>
  </conditionalFormatting>
  <conditionalFormatting sqref="AY7:AY41">
    <cfRule type="duplicateValues" dxfId="17" priority="44"/>
  </conditionalFormatting>
  <conditionalFormatting sqref="AZ7:AZ41">
    <cfRule type="duplicateValues" dxfId="16" priority="7"/>
  </conditionalFormatting>
  <conditionalFormatting sqref="BC7:BC41 BC47 BF7:BF11 BF16:BF41">
    <cfRule type="duplicateValues" dxfId="15" priority="31"/>
  </conditionalFormatting>
  <conditionalFormatting sqref="BD7:BD41">
    <cfRule type="duplicateValues" dxfId="14" priority="45"/>
  </conditionalFormatting>
  <conditionalFormatting sqref="BE7:BE41 BF12:BF15">
    <cfRule type="duplicateValues" dxfId="13" priority="6"/>
  </conditionalFormatting>
  <conditionalFormatting sqref="BH7:BH41 BH47 BK7:BK9 BK11 BK16:BK41">
    <cfRule type="duplicateValues" dxfId="12" priority="32"/>
  </conditionalFormatting>
  <conditionalFormatting sqref="BI7:BI41">
    <cfRule type="duplicateValues" dxfId="11" priority="46"/>
  </conditionalFormatting>
  <conditionalFormatting sqref="BK10 BJ7:BJ41 BK12:BK15">
    <cfRule type="duplicateValues" dxfId="10" priority="5"/>
  </conditionalFormatting>
  <conditionalFormatting sqref="BM7:BM41 BM47 BP7:BP41">
    <cfRule type="duplicateValues" dxfId="9" priority="33"/>
  </conditionalFormatting>
  <conditionalFormatting sqref="BN7:BN41">
    <cfRule type="duplicateValues" dxfId="8" priority="47"/>
  </conditionalFormatting>
  <conditionalFormatting sqref="BO7:BO41">
    <cfRule type="duplicateValues" dxfId="7" priority="4"/>
  </conditionalFormatting>
  <conditionalFormatting sqref="BR7:BR41 BR47 BU7:BU41">
    <cfRule type="duplicateValues" dxfId="6" priority="34"/>
  </conditionalFormatting>
  <conditionalFormatting sqref="BS7:BS41">
    <cfRule type="duplicateValues" dxfId="5" priority="48"/>
  </conditionalFormatting>
  <conditionalFormatting sqref="BT7:BT41">
    <cfRule type="duplicateValues" dxfId="4" priority="3"/>
  </conditionalFormatting>
  <conditionalFormatting sqref="BW7:BW41 BW47 BZ7:BZ9 BZ11 BZ16:BZ41">
    <cfRule type="duplicateValues" dxfId="3" priority="35"/>
  </conditionalFormatting>
  <conditionalFormatting sqref="BX7:BX41">
    <cfRule type="duplicateValues" dxfId="2" priority="49"/>
  </conditionalFormatting>
  <conditionalFormatting sqref="BZ10 BY7:BY41 BZ12:BZ15">
    <cfRule type="duplicateValues" dxfId="1" priority="2"/>
  </conditionalFormatting>
  <pageMargins left="0.7" right="0.7" top="0.75" bottom="0.75" header="0.3" footer="0.3"/>
  <pageSetup orientation="portrait" verticalDpi="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C14"/>
  <sheetViews>
    <sheetView workbookViewId="0">
      <selection activeCell="E15" sqref="E15"/>
    </sheetView>
  </sheetViews>
  <sheetFormatPr baseColWidth="10" defaultRowHeight="15" x14ac:dyDescent="0.25"/>
  <cols>
    <col min="1" max="1" width="10.42578125" style="12" bestFit="1" customWidth="1"/>
    <col min="2" max="2" width="25.42578125" customWidth="1"/>
    <col min="3" max="3" width="82.28515625" customWidth="1"/>
  </cols>
  <sheetData>
    <row r="1" spans="1:3" s="1" customFormat="1" x14ac:dyDescent="0.25">
      <c r="A1" s="8" t="s">
        <v>30</v>
      </c>
      <c r="B1" s="8" t="s">
        <v>31</v>
      </c>
      <c r="C1" s="8" t="s">
        <v>32</v>
      </c>
    </row>
    <row r="2" spans="1:3" s="1" customFormat="1" x14ac:dyDescent="0.25">
      <c r="A2" s="9" t="s">
        <v>33</v>
      </c>
      <c r="B2" s="2" t="s">
        <v>17</v>
      </c>
      <c r="C2" s="3" t="s">
        <v>53</v>
      </c>
    </row>
    <row r="3" spans="1:3" s="1" customFormat="1" ht="30" x14ac:dyDescent="0.25">
      <c r="A3" s="9" t="s">
        <v>34</v>
      </c>
      <c r="B3" s="2" t="s">
        <v>18</v>
      </c>
      <c r="C3" s="3" t="s">
        <v>48</v>
      </c>
    </row>
    <row r="4" spans="1:3" s="1" customFormat="1" ht="30" x14ac:dyDescent="0.25">
      <c r="A4" s="9" t="s">
        <v>35</v>
      </c>
      <c r="B4" s="2" t="s">
        <v>19</v>
      </c>
      <c r="C4" s="3" t="s">
        <v>49</v>
      </c>
    </row>
    <row r="5" spans="1:3" s="1" customFormat="1" ht="45" x14ac:dyDescent="0.25">
      <c r="A5" s="9" t="s">
        <v>36</v>
      </c>
      <c r="B5" s="2" t="s">
        <v>20</v>
      </c>
      <c r="C5" s="3" t="s">
        <v>40</v>
      </c>
    </row>
    <row r="6" spans="1:3" s="1" customFormat="1" ht="30" x14ac:dyDescent="0.25">
      <c r="A6" s="9" t="s">
        <v>37</v>
      </c>
      <c r="B6" s="2" t="s">
        <v>21</v>
      </c>
      <c r="C6" s="3" t="s">
        <v>50</v>
      </c>
    </row>
    <row r="7" spans="1:3" s="1" customFormat="1" ht="30" x14ac:dyDescent="0.25">
      <c r="A7" s="9" t="s">
        <v>38</v>
      </c>
      <c r="B7" s="2" t="s">
        <v>22</v>
      </c>
      <c r="C7" s="3" t="s">
        <v>50</v>
      </c>
    </row>
    <row r="8" spans="1:3" s="1" customFormat="1" ht="30" x14ac:dyDescent="0.25">
      <c r="A8" s="10" t="s">
        <v>39</v>
      </c>
      <c r="B8" s="4" t="s">
        <v>23</v>
      </c>
      <c r="C8" s="3" t="s">
        <v>51</v>
      </c>
    </row>
    <row r="9" spans="1:3" s="1" customFormat="1" ht="30" x14ac:dyDescent="0.25">
      <c r="A9" s="9" t="s">
        <v>41</v>
      </c>
      <c r="B9" s="2" t="s">
        <v>24</v>
      </c>
      <c r="C9" s="3" t="s">
        <v>52</v>
      </c>
    </row>
    <row r="10" spans="1:3" s="1" customFormat="1" ht="30" x14ac:dyDescent="0.25">
      <c r="A10" s="9" t="s">
        <v>42</v>
      </c>
      <c r="B10" s="2" t="s">
        <v>25</v>
      </c>
      <c r="C10" s="3" t="s">
        <v>54</v>
      </c>
    </row>
    <row r="11" spans="1:3" s="1" customFormat="1" ht="30" x14ac:dyDescent="0.25">
      <c r="A11" s="11" t="s">
        <v>43</v>
      </c>
      <c r="B11" s="5" t="s">
        <v>29</v>
      </c>
      <c r="C11" s="3" t="s">
        <v>55</v>
      </c>
    </row>
    <row r="12" spans="1:3" s="1" customFormat="1" ht="30" x14ac:dyDescent="0.25">
      <c r="A12" s="9" t="s">
        <v>44</v>
      </c>
      <c r="B12" s="2" t="s">
        <v>26</v>
      </c>
      <c r="C12" s="3" t="s">
        <v>56</v>
      </c>
    </row>
    <row r="13" spans="1:3" s="1" customFormat="1" ht="30" x14ac:dyDescent="0.25">
      <c r="A13" s="9" t="s">
        <v>45</v>
      </c>
      <c r="B13" s="2" t="s">
        <v>27</v>
      </c>
      <c r="C13" s="3" t="s">
        <v>57</v>
      </c>
    </row>
    <row r="14" spans="1:3" s="1" customFormat="1" ht="60" x14ac:dyDescent="0.25">
      <c r="A14" s="15" t="s">
        <v>46</v>
      </c>
      <c r="B14" s="6" t="s">
        <v>28</v>
      </c>
      <c r="C14" s="7" t="s">
        <v>47</v>
      </c>
    </row>
  </sheetData>
  <conditionalFormatting sqref="A2:B2">
    <cfRule type="duplicateValues" dxfId="0" priority="1"/>
  </conditionalFormatting>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E18"/>
  <sheetViews>
    <sheetView workbookViewId="0">
      <selection activeCell="E5" sqref="E5"/>
    </sheetView>
  </sheetViews>
  <sheetFormatPr baseColWidth="10" defaultRowHeight="15" x14ac:dyDescent="0.25"/>
  <cols>
    <col min="1" max="1" width="56.28515625" customWidth="1"/>
    <col min="5" max="5" width="27.7109375" customWidth="1"/>
  </cols>
  <sheetData>
    <row r="1" spans="1:5" ht="25.5" x14ac:dyDescent="0.25">
      <c r="A1" s="14" t="s">
        <v>28</v>
      </c>
      <c r="C1" t="s">
        <v>102</v>
      </c>
      <c r="E1" t="s">
        <v>102</v>
      </c>
    </row>
    <row r="2" spans="1:5" x14ac:dyDescent="0.25">
      <c r="A2" s="13" t="s">
        <v>0</v>
      </c>
      <c r="C2" t="s">
        <v>103</v>
      </c>
      <c r="E2" t="s">
        <v>103</v>
      </c>
    </row>
    <row r="3" spans="1:5" x14ac:dyDescent="0.25">
      <c r="A3" s="13" t="s">
        <v>1</v>
      </c>
      <c r="C3" t="s">
        <v>65</v>
      </c>
      <c r="E3" t="s">
        <v>108</v>
      </c>
    </row>
    <row r="4" spans="1:5" x14ac:dyDescent="0.25">
      <c r="A4" s="13" t="s">
        <v>2</v>
      </c>
      <c r="E4" t="s">
        <v>65</v>
      </c>
    </row>
    <row r="5" spans="1:5" x14ac:dyDescent="0.25">
      <c r="A5" s="13" t="s">
        <v>3</v>
      </c>
    </row>
    <row r="6" spans="1:5" x14ac:dyDescent="0.25">
      <c r="A6" s="13" t="s">
        <v>4</v>
      </c>
    </row>
    <row r="7" spans="1:5" x14ac:dyDescent="0.25">
      <c r="A7" s="13" t="s">
        <v>5</v>
      </c>
    </row>
    <row r="8" spans="1:5" x14ac:dyDescent="0.25">
      <c r="A8" s="13" t="s">
        <v>6</v>
      </c>
    </row>
    <row r="9" spans="1:5" x14ac:dyDescent="0.25">
      <c r="A9" s="13" t="s">
        <v>7</v>
      </c>
    </row>
    <row r="10" spans="1:5" x14ac:dyDescent="0.25">
      <c r="A10" s="13" t="s">
        <v>8</v>
      </c>
    </row>
    <row r="11" spans="1:5" x14ac:dyDescent="0.25">
      <c r="A11" s="13" t="s">
        <v>9</v>
      </c>
    </row>
    <row r="12" spans="1:5" x14ac:dyDescent="0.25">
      <c r="A12" s="13" t="s">
        <v>10</v>
      </c>
    </row>
    <row r="13" spans="1:5" x14ac:dyDescent="0.25">
      <c r="A13" s="13" t="s">
        <v>11</v>
      </c>
    </row>
    <row r="14" spans="1:5" x14ac:dyDescent="0.25">
      <c r="A14" s="13" t="s">
        <v>12</v>
      </c>
    </row>
    <row r="15" spans="1:5" x14ac:dyDescent="0.25">
      <c r="A15" s="13" t="s">
        <v>13</v>
      </c>
    </row>
    <row r="16" spans="1:5" x14ac:dyDescent="0.25">
      <c r="A16" s="13" t="s">
        <v>14</v>
      </c>
    </row>
    <row r="17" spans="1:1" x14ac:dyDescent="0.25">
      <c r="A17" s="13" t="s">
        <v>15</v>
      </c>
    </row>
    <row r="18" spans="1:1" x14ac:dyDescent="0.25">
      <c r="A18" s="13" t="s">
        <v>16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6</vt:i4>
      </vt:variant>
    </vt:vector>
  </HeadingPairs>
  <TitlesOfParts>
    <vt:vector size="6" baseType="lpstr">
      <vt:lpstr>Papel de Trabajo Dolly</vt:lpstr>
      <vt:lpstr>Papel de Trabajo-Diana</vt:lpstr>
      <vt:lpstr>Papel de Trabajo Héctor</vt:lpstr>
      <vt:lpstr>Papel de Trabajo Sandra</vt:lpstr>
      <vt:lpstr>DICCIONARIO DATOS</vt:lpstr>
      <vt:lpstr>CATEGORIAS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CRISTINA GALINDO</dc:creator>
  <cp:lastModifiedBy>Sandra Milena Bejarano Pinzon</cp:lastModifiedBy>
  <dcterms:created xsi:type="dcterms:W3CDTF">2023-03-21T16:56:47Z</dcterms:created>
  <dcterms:modified xsi:type="dcterms:W3CDTF">2023-07-19T14:28:50Z</dcterms:modified>
</cp:coreProperties>
</file>